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4" activeTab="20"/>
  </bookViews>
  <sheets>
    <sheet name="FF 2022" sheetId="1" r:id="rId1"/>
    <sheet name="EA" sheetId="2" r:id="rId2"/>
    <sheet name="ESF" sheetId="3" r:id="rId3"/>
    <sheet name="EVHP" sheetId="4" r:id="rId4"/>
    <sheet name="ECSF" sheetId="5" r:id="rId5"/>
    <sheet name="EFE" sheetId="6" r:id="rId6"/>
    <sheet name="EFE (2022)" sheetId="7" r:id="rId7"/>
    <sheet name="EAA" sheetId="8" r:id="rId8"/>
    <sheet name="EADP" sheetId="9" r:id="rId9"/>
    <sheet name="EAI" sheetId="10" r:id="rId10"/>
    <sheet name="EAPECA" sheetId="11" r:id="rId11"/>
    <sheet name="EAPECE" sheetId="12" r:id="rId12"/>
    <sheet name="EAPEOG" sheetId="13" r:id="rId13"/>
    <sheet name="EAPECF" sheetId="14" r:id="rId14"/>
    <sheet name="EN" sheetId="15" r:id="rId15"/>
    <sheet name="ID" sheetId="16" r:id="rId16"/>
    <sheet name="FF" sheetId="17" r:id="rId17"/>
    <sheet name="GCP" sheetId="18" r:id="rId18"/>
    <sheet name="PPI" sheetId="19" r:id="rId19"/>
    <sheet name="IR" sheetId="20" r:id="rId20"/>
    <sheet name="CONC" sheetId="21" r:id="rId21"/>
  </sheets>
  <definedNames>
    <definedName name="ADMINISTRATIVA">'EFE (2022)'!$A$3:$C$41</definedName>
    <definedName name="FUNC">'EFE (2022)'!$D$47:$F$94</definedName>
    <definedName name="FUNCIONAL">'EFE (2022)'!$D$47:$F$94</definedName>
  </definedNames>
  <calcPr fullCalcOnLoad="1"/>
</workbook>
</file>

<file path=xl/sharedStrings.xml><?xml version="1.0" encoding="utf-8"?>
<sst xmlns="http://schemas.openxmlformats.org/spreadsheetml/2006/main" count="1167" uniqueCount="559">
  <si>
    <t xml:space="preserve">MUNICIPIO DE SAN NICOLÁS DE LOS RANCHOS PUEBLA </t>
  </si>
  <si>
    <t>Flujo de Fondos (Rubro y Capítulo)</t>
  </si>
  <si>
    <t>Del 1 de Enero al 31 de Marzo de 2022</t>
  </si>
  <si>
    <t>(Cifras en pesos)</t>
  </si>
  <si>
    <t>R/C</t>
  </si>
  <si>
    <t>CFF</t>
  </si>
  <si>
    <t>Flujo de Fondos (Base Devengado)</t>
  </si>
  <si>
    <t>LIC. GUMARO SANDRE POPOCA</t>
  </si>
  <si>
    <t>PRESIDENTE MUNICIPAL CONSTITUCIONAL</t>
  </si>
  <si>
    <t>C.FRANCISCO JIMENEZ DE AQUINO</t>
  </si>
  <si>
    <t>TESORERO MUNICIPAL</t>
  </si>
  <si>
    <t>RUBRO / CAPÍTULO</t>
  </si>
  <si>
    <t>Rubros de Ingresos</t>
  </si>
  <si>
    <t>Capítulos de Gasto</t>
  </si>
  <si>
    <t>Superávit / Déficit</t>
  </si>
  <si>
    <t>INGRESOS POR FUENTE DE FINANCIAMIENTO</t>
  </si>
  <si>
    <t>No etiquetado</t>
  </si>
  <si>
    <t>Etiquetado</t>
  </si>
  <si>
    <t>TOTAL INGRESO</t>
  </si>
  <si>
    <t>EGRESOS POR FUENTE DE FINANCIAMIENTO</t>
  </si>
  <si>
    <t>TOTAL GASTO</t>
  </si>
  <si>
    <t>INGRESOS MENOS EGRESOS POR FUENTE DE FINANCIAMIENTO</t>
  </si>
  <si>
    <t>Bajo protesta de decir verdad declaramos que los Estados Financieros y sus notas, son razonablemente correctos y son responsabilidad del emisor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</si>
  <si>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</si>
  <si>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</si>
  <si>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</si>
  <si>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</si>
  <si>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</si>
  <si>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</si>
  <si>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</si>
  <si>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</si>
  <si>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</si>
  <si>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</si>
  <si>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</si>
  <si>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</si>
  <si>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</si>
  <si>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</si>
  <si>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</si>
  <si>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</si>
  <si>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</si>
  <si>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</si>
  <si>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</si>
  <si>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</si>
  <si>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</si>
  <si>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</si>
  <si>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</si>
  <si>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</si>
  <si>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</si>
  <si>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Otros Recursos TFE</t>
  </si>
  <si>
    <t>ESTIMADO / APROBADO</t>
  </si>
  <si>
    <t>ESTIMADO</t>
  </si>
  <si>
    <t>APROBADO</t>
  </si>
  <si>
    <t>DEVENGADO POR FUENTE DE FINANCIAMIENTO</t>
  </si>
  <si>
    <t>No Etiquetado</t>
  </si>
  <si>
    <t>11</t>
  </si>
  <si>
    <t>AMPLIACIONES / REDUCCIONES</t>
  </si>
  <si>
    <t>12</t>
  </si>
  <si>
    <t>MODIFICADO</t>
  </si>
  <si>
    <t>13</t>
  </si>
  <si>
    <t>DEVENGADO</t>
  </si>
  <si>
    <t>14</t>
  </si>
  <si>
    <t>RECAUDADO / PAGADO</t>
  </si>
  <si>
    <t>RECAUDADO</t>
  </si>
  <si>
    <t>PAGADO</t>
  </si>
  <si>
    <t>15</t>
  </si>
  <si>
    <t>CxC / Cxp</t>
  </si>
  <si>
    <t>CxC</t>
  </si>
  <si>
    <t>CxP</t>
  </si>
  <si>
    <t>CxC / CxP</t>
  </si>
  <si>
    <t>16</t>
  </si>
  <si>
    <t>NE</t>
  </si>
  <si>
    <t>E</t>
  </si>
  <si>
    <t>TOTAL</t>
  </si>
  <si>
    <t>Estado de Actividades</t>
  </si>
  <si>
    <t>Del 1 de Enero al 31 de Marzo de 2022 y 2021</t>
  </si>
  <si>
    <t>CONCEPTO</t>
  </si>
  <si>
    <t>INGRESOS Y OTROS BENEFICIOS</t>
  </si>
  <si>
    <t>Ingresos de Gestión</t>
  </si>
  <si>
    <t xml:space="preserve">Cuotas y Aportaciones de Seguridad Social 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</si>
  <si>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</si>
  <si>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</si>
  <si>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</si>
  <si>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</si>
  <si>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</si>
  <si>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</si>
  <si>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</si>
  <si>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</si>
  <si>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</si>
  <si>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</si>
  <si>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</si>
  <si>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</si>
  <si>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</si>
  <si>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</si>
  <si>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</si>
  <si>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</si>
  <si>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</si>
  <si>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</si>
  <si>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</si>
  <si>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</si>
  <si>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</si>
  <si>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</si>
  <si>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</si>
  <si>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</si>
  <si>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</si>
  <si>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</si>
  <si>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</si>
  <si>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</si>
  <si>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</si>
  <si>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</si>
  <si>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</si>
  <si>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</si>
  <si>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</si>
  <si>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</si>
  <si>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</si>
  <si>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</si>
  <si>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</si>
  <si>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</si>
  <si>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</si>
  <si>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 xml:space="preserve">Inversión Pública no Capitalizable </t>
  </si>
  <si>
    <t>Total de Gastos y Otras Pérdidas</t>
  </si>
  <si>
    <t>Resultados del Ejercicio  (Ahorro/Desahorro)</t>
  </si>
  <si>
    <t>2022</t>
  </si>
  <si>
    <t>2021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</si>
  <si>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</si>
  <si>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</si>
  <si>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</si>
  <si>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</si>
  <si>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</si>
  <si>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</si>
  <si>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</si>
  <si>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</si>
  <si>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</si>
  <si>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Total de 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</si>
  <si>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</si>
  <si>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</si>
  <si>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</si>
  <si>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</si>
  <si>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</si>
  <si>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</si>
  <si>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</si>
  <si>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</si>
  <si>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</si>
  <si>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</si>
  <si>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  Activos  No Circulantes</t>
  </si>
  <si>
    <t>Total del Activo</t>
  </si>
  <si>
    <t>Estado de Situación Financiera</t>
  </si>
  <si>
    <t xml:space="preserve"> Al 31 de Marzo de 2022 y 2021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</si>
  <si>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</si>
  <si>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</si>
  <si>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</si>
  <si>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</si>
  <si>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</si>
  <si>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</si>
  <si>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</si>
  <si>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</si>
  <si>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</si>
  <si>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</si>
  <si>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</si>
  <si>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</si>
  <si>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</si>
  <si>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</si>
  <si>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</si>
  <si>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</si>
  <si>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</si>
  <si>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</si>
  <si>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</si>
  <si>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 Pasivo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</si>
  <si>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</si>
  <si>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</si>
  <si>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</si>
  <si>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</si>
  <si>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</si>
  <si>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</si>
  <si>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</si>
  <si>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</si>
  <si>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</si>
  <si>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</si>
  <si>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</si>
  <si>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</si>
  <si>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</si>
  <si>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</si>
  <si>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</si>
  <si>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 xml:space="preserve"> </t>
  </si>
  <si>
    <t>Hacienda Pública / Patrimonio Contribuido Neto de 2021</t>
  </si>
  <si>
    <t xml:space="preserve">Aportaciones </t>
  </si>
  <si>
    <t>Actualización de la Hacienda Pública/Patrimonio</t>
  </si>
  <si>
    <t>Hacienda Pública / Patrimonio Generado Neto de 2021</t>
  </si>
  <si>
    <t>Resultados del Ejercicio (Ahorro/Desahorro)</t>
  </si>
  <si>
    <t xml:space="preserve">Revalúos  </t>
  </si>
  <si>
    <t>Exceso o Insuficiencia en la Actualización de la Hacienda
Pública / Patrimonio Neto de 2021</t>
  </si>
  <si>
    <t>Hacienda Pública/Patrimonio Neto Final de 2021</t>
  </si>
  <si>
    <t>Cambios en la Hacienda Pública / Patrimonio Contribuido
Neto de 2022</t>
  </si>
  <si>
    <t>Variaciones de la Hacienda Pública / Patrimonio Generado
Neto de 2022</t>
  </si>
  <si>
    <t>Cambios en el Exceso o Insuficiencia en la Actualización
de la Hacienda Pública / Patrimonio Neto de 2022</t>
  </si>
  <si>
    <t>Hacienda Pública / Patrimonio Neto Final de 2022</t>
  </si>
  <si>
    <t>Estado de Variación en la Hacienda Pública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</si>
  <si>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</si>
  <si>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</si>
  <si>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</si>
  <si>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Estado de Cambios en la Situación Financiera</t>
  </si>
  <si>
    <t xml:space="preserve"> Al 31 de Marzo de 2022</t>
  </si>
  <si>
    <t>Origen</t>
  </si>
  <si>
    <t>Aplicación</t>
  </si>
  <si>
    <t>Exceso o Insuficiencia en la Actualización de la Hacienda Pública/Patrimonio</t>
  </si>
  <si>
    <t>Flujos de Efectivo de las Actividades de Gestión</t>
  </si>
  <si>
    <t>Flujos Netos de Efectivo por Actividades de Operación</t>
  </si>
  <si>
    <t>Contribuciones de mejoras</t>
  </si>
  <si>
    <t>Participaciones, Aportaciones, Convenios, Incentivos Derivados de la Colaboración Fiscal, Fondos Distintos de Aportaciones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</si>
  <si>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</si>
  <si>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</si>
  <si>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</si>
  <si>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</si>
  <si>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</si>
  <si>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Estado de Flujos de Efectivo</t>
  </si>
  <si>
    <t xml:space="preserve">Flujos de Efectivo de las Actividades de Inversión </t>
  </si>
  <si>
    <t>Flujo de Efectivo de las Actividades de Financiamiento</t>
  </si>
  <si>
    <t xml:space="preserve">Incremento/Disminución Neta en el Efectivo y Equivalentes al Efectivo </t>
  </si>
  <si>
    <t>Efectivo y Equivalente al Efectivo al Inicio del Ejericio</t>
  </si>
  <si>
    <t>Efectivo y Equivalente al Efectivo al Final del Ejericio</t>
  </si>
  <si>
    <t>Flujos Netos de Efectivo por Actividades de Inversión</t>
  </si>
  <si>
    <t>Flujos netos de Efectivo por Actividades de Financiamiento</t>
  </si>
  <si>
    <t xml:space="preserve">Otros Orígenes de Inversión </t>
  </si>
  <si>
    <t>Otras Aplicaciones de Inversión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</si>
  <si>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</si>
  <si>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</si>
  <si>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</si>
  <si>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</si>
  <si>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</si>
  <si>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</si>
  <si>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 xml:space="preserve">Bienes Muebles </t>
  </si>
  <si>
    <t>Estado Analítico del Activo</t>
  </si>
  <si>
    <t>Saldo Inicial</t>
  </si>
  <si>
    <t>Cargos del Periodo</t>
  </si>
  <si>
    <t>Abonos del Periodo</t>
  </si>
  <si>
    <t>Saldo Final</t>
  </si>
  <si>
    <t>4 =(1+2-3)</t>
  </si>
  <si>
    <t>Variación del Periodo</t>
  </si>
  <si>
    <t>(4-1)</t>
  </si>
  <si>
    <t>Denominación de las Deudas</t>
  </si>
  <si>
    <t>DEUDA PÚBLICA</t>
  </si>
  <si>
    <t xml:space="preserve">Corto Plazo               </t>
  </si>
  <si>
    <t>Deuda Interna</t>
  </si>
  <si>
    <t>Deuda Externa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</si>
  <si>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</si>
  <si>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</si>
  <si>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</si>
  <si>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</si>
  <si>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</si>
  <si>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- El saldo Inicial del período se refiere al inicio del ejercicio</t>
  </si>
  <si>
    <t>Estado Analítico de la Deuda y Otros Pasivos</t>
  </si>
  <si>
    <t>Instituciones de Crédito</t>
  </si>
  <si>
    <t>Títulos y Valores</t>
  </si>
  <si>
    <t>Arrendamientos Financieros</t>
  </si>
  <si>
    <t>Organismos Financieros Internacionales</t>
  </si>
  <si>
    <t>Deuda Bilateral</t>
  </si>
  <si>
    <t xml:space="preserve">Moneda de Contratación  </t>
  </si>
  <si>
    <t>Institución o País Acreedor</t>
  </si>
  <si>
    <t>Saldo Inicial del Periodo</t>
  </si>
  <si>
    <t>Saldo Final del Periodo</t>
  </si>
  <si>
    <t>Estado Analítico de Ingresos</t>
  </si>
  <si>
    <t>Rubro de Ingresos</t>
  </si>
  <si>
    <t>Ingresos por Ventas de Bienes, Prestación de Servicios y Otros Ingresos</t>
  </si>
  <si>
    <t>Estado Analítico de Ingresos
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</si>
  <si>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</si>
  <si>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</si>
  <si>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</si>
  <si>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¹ Incluye intereses que generan las cuentas bancarias de los entes públicos en los productos.</t>
  </si>
  <si>
    <t>2 Incluye donativos en efectivo del Poder Ejecutivo, entre otros aprovechamientos.</t>
  </si>
  <si>
    <t>3 Se refiere a los ingresos propios obtenidos por los Poderes Legislativo, Judicial, los Órganos Autónomos y las entidades de la administración pública paraestatal y paramunicipal.</t>
  </si>
  <si>
    <t>Los ingresos excedentes se presentan para efectos de cumplimiento de la Ley General de Contabilidad Gubernamental y el importe reflejado debe ser siempre mayor a cero.</t>
  </si>
  <si>
    <t>Productos ¹</t>
  </si>
  <si>
    <t>Aprovechamientos2</t>
  </si>
  <si>
    <t>Ingresos por Ventas de Bienes, Prestación de Servicios y Otros Ingresos3</t>
  </si>
  <si>
    <t>Total</t>
  </si>
  <si>
    <t>Ingreso</t>
  </si>
  <si>
    <t>Estimado</t>
  </si>
  <si>
    <t>(1)</t>
  </si>
  <si>
    <t>Ampliaciones y Reducciones</t>
  </si>
  <si>
    <t>(2)</t>
  </si>
  <si>
    <t>Modificado</t>
  </si>
  <si>
    <t>(3= 1 + 2)</t>
  </si>
  <si>
    <t>Devengado</t>
  </si>
  <si>
    <t>(4)</t>
  </si>
  <si>
    <t>Ingresos excedentes</t>
  </si>
  <si>
    <t>Recaudado</t>
  </si>
  <si>
    <t>(5)</t>
  </si>
  <si>
    <t>Diferencia</t>
  </si>
  <si>
    <t>(6 = 5 - 1 )</t>
  </si>
  <si>
    <t>Estado Analítico del Ejercicio del Presupuesto de Egresos</t>
  </si>
  <si>
    <t>Clasificación Administrativa</t>
  </si>
  <si>
    <t>Concepto</t>
  </si>
  <si>
    <t>3</t>
  </si>
  <si>
    <t>3.1</t>
  </si>
  <si>
    <t>3.1.1</t>
  </si>
  <si>
    <t>3.1.1.1</t>
  </si>
  <si>
    <t>3.1.1.1.1</t>
  </si>
  <si>
    <t>3.1.1.1.1.135</t>
  </si>
  <si>
    <t>000</t>
  </si>
  <si>
    <t>0000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</si>
  <si>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</si>
  <si>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</si>
  <si>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</si>
  <si>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</si>
  <si>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</si>
  <si>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</si>
  <si>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</si>
  <si>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</si>
  <si>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</si>
  <si>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</si>
  <si>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</si>
  <si>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</si>
  <si>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</si>
  <si>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</si>
  <si>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</si>
  <si>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</si>
  <si>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</si>
  <si>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</si>
  <si>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SECTOR PUBLICO MUNICIPAL</t>
  </si>
  <si>
    <t>SECTOR PUBLICO NO FINANCIERO</t>
  </si>
  <si>
    <t>GOBIERNO GENERAL MUNICIPAL</t>
  </si>
  <si>
    <t>GOBIERNO MUNICIPAL</t>
  </si>
  <si>
    <t>ORGANO EJECUTIVO MUNICIPAL (AYUNTAMIENTO)</t>
  </si>
  <si>
    <t>SAN NICOLÁS DE LOS RANCHOS PUEBLA</t>
  </si>
  <si>
    <t>RAMO GENERAL</t>
  </si>
  <si>
    <t>PRESIDENTE MUNICIPAL</t>
  </si>
  <si>
    <t>TESORERIA</t>
  </si>
  <si>
    <t>BIBLIOTECA</t>
  </si>
  <si>
    <t>INTENDENCIA</t>
  </si>
  <si>
    <t>SEGURIDAD PUBLICA</t>
  </si>
  <si>
    <t>AGENTE SUB-ALTERNO</t>
  </si>
  <si>
    <t>DIRECCIONES GENERALES</t>
  </si>
  <si>
    <t>OBRAS PUBLICAS</t>
  </si>
  <si>
    <t>REGIDORES Y SINDICO</t>
  </si>
  <si>
    <t>JUNTAS AUXILIARES</t>
  </si>
  <si>
    <t>D.I.F. MUNICIPAL</t>
  </si>
  <si>
    <t>CONTRALORIA</t>
  </si>
  <si>
    <t>SECRETARIA GENERAL</t>
  </si>
  <si>
    <t>SERVICIOS MUNICIPALES</t>
  </si>
  <si>
    <t>DIRECCION DE OBRAS PUBLICAS</t>
  </si>
  <si>
    <t>AREA DE SALUD</t>
  </si>
  <si>
    <t>REGISTRO CIVIL</t>
  </si>
  <si>
    <t>TRANSPARENCIA</t>
  </si>
  <si>
    <t>Total del Gasto</t>
  </si>
  <si>
    <t>Egresos</t>
  </si>
  <si>
    <t>Aprobado</t>
  </si>
  <si>
    <t>Ampliaciones/ (Reducciones)</t>
  </si>
  <si>
    <t>3 = (1 + 2 )</t>
  </si>
  <si>
    <t>Pagado</t>
  </si>
  <si>
    <t>Subejercicio</t>
  </si>
  <si>
    <t>6 = ( 3 - 4 )</t>
  </si>
  <si>
    <t>Clasificación Económica (por Tipo de Gasto)</t>
  </si>
  <si>
    <t>Gasto Corriente</t>
  </si>
  <si>
    <t>Gasto de Capital</t>
  </si>
  <si>
    <t>Amortización de la Deuda y Disminución de Pasivos</t>
  </si>
  <si>
    <t xml:space="preserve">Egresos </t>
  </si>
  <si>
    <t>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</si>
  <si>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</si>
  <si>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</si>
  <si>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</si>
  <si>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</si>
  <si>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</si>
  <si>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</si>
  <si>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</si>
  <si>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</si>
  <si>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</si>
  <si>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</si>
  <si>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</si>
  <si>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</si>
  <si>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</si>
  <si>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</si>
  <si>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</si>
  <si>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</si>
  <si>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</si>
  <si>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</si>
  <si>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</si>
  <si>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</si>
  <si>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</si>
  <si>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</si>
  <si>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</si>
  <si>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</si>
  <si>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</si>
  <si>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</si>
  <si>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</si>
  <si>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</si>
  <si>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</si>
  <si>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</si>
  <si>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</si>
  <si>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</si>
  <si>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</si>
  <si>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</si>
  <si>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</si>
  <si>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</si>
  <si>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</si>
  <si>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</si>
  <si>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</si>
  <si>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</si>
  <si>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</si>
  <si>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</si>
  <si>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</si>
  <si>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</si>
  <si>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</si>
  <si>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Adeudos de Ejercicios Fiscales Anteriores (Adefas)</t>
  </si>
  <si>
    <t>Clasificación Funcional (Finalidad y Función)</t>
  </si>
  <si>
    <t>Gobierno</t>
  </si>
  <si>
    <t>Desarrollo Social</t>
  </si>
  <si>
    <t>Desarrollo Económico</t>
  </si>
  <si>
    <t>Otras no Clasificadas en Funciones Anteriores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</si>
  <si>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</si>
  <si>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</si>
  <si>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</si>
  <si>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</si>
  <si>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</si>
  <si>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</si>
  <si>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</si>
  <si>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</si>
  <si>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</si>
  <si>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</si>
  <si>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</si>
  <si>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</si>
  <si>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</si>
  <si>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</si>
  <si>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</si>
  <si>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</si>
  <si>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</si>
  <si>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</si>
  <si>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</si>
  <si>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</si>
  <si>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</si>
  <si>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</si>
  <si>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</si>
  <si>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</si>
  <si>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</si>
  <si>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</si>
  <si>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</si>
  <si>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</si>
  <si>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Créditos Bancarios</t>
  </si>
  <si>
    <t>Total Créditos Bancarios</t>
  </si>
  <si>
    <t>Otros Instrumentos de Deuda</t>
  </si>
  <si>
    <t>Total Otros Instrumentos de Deuda</t>
  </si>
  <si>
    <t>Contratación / Colocación</t>
  </si>
  <si>
    <t>A</t>
  </si>
  <si>
    <t>Amortización</t>
  </si>
  <si>
    <t>B</t>
  </si>
  <si>
    <t xml:space="preserve">Endeudamiento Neto </t>
  </si>
  <si>
    <t>C = A - B</t>
  </si>
  <si>
    <t>Intereses de la Deuda</t>
  </si>
  <si>
    <t>Total de Intereses de Créditos Bancarios</t>
  </si>
  <si>
    <t>Total de Intereses de Otros Instrumentos de Deuda</t>
  </si>
  <si>
    <t>Flujo de Fondos (Indicadores de Postura Fiscal)</t>
  </si>
  <si>
    <t xml:space="preserve">     1. Ingresos del Gobierno de la Entidad Federativa o Municipio (1)</t>
  </si>
  <si>
    <t xml:space="preserve">     2. Ingresos del Sector Paraestatal o Paramunicipal (1)</t>
  </si>
  <si>
    <t xml:space="preserve">        3. Egresos del Gobierno de la Entidad Federativa o Municipio (2)</t>
  </si>
  <si>
    <t xml:space="preserve">          4. Egresos del Sector Paraestatal 2</t>
  </si>
  <si>
    <t xml:space="preserve">     III. Balance presupuestario (Superávit o Déficit)</t>
  </si>
  <si>
    <t xml:space="preserve">    IV. Intereses, Comisiones y Gastos de la Deuda</t>
  </si>
  <si>
    <t xml:space="preserve">    A. Financiamiento</t>
  </si>
  <si>
    <t xml:space="preserve">    B.  Amortización de la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</si>
  <si>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</si>
  <si>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</si>
  <si>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</si>
  <si>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V. Balance Primario ( Superávit o Déficit) (V= III - IV)</t>
  </si>
  <si>
    <t>C. Endeudamiento ó desendeudamiento (C = A - B)</t>
  </si>
  <si>
    <t>(1) Los Ingresos que se presentan son los ingresos presupuestarios totales sin incluir los ingresos por financiamientos. Los Ingresos del Gobierno de la Entidad Federativa corresponden a los del Poder Ejecutivo</t>
  </si>
  <si>
    <t>(2) Los egresos que se presentan son los egresos presupuestarios totales sin incluir los egresos por los intereses, comisiones y gastos de la deuda. Los egresos del Gobierno de la Entidad Federativa corresponden a los del Poder Ejecutivo</t>
  </si>
  <si>
    <t>(3) Para Ingresos se reportan los ingresos recaudados; para egresos se reportan los egresos pagados</t>
  </si>
  <si>
    <t>Estimado/Aprobado</t>
  </si>
  <si>
    <t>Recaudado/Pagado (3)</t>
  </si>
  <si>
    <t>Gasto por Categoría Programática</t>
  </si>
  <si>
    <t>Programas</t>
  </si>
  <si>
    <t>Participaciones a entidades federativas y municipios</t>
  </si>
  <si>
    <t>Costo financiero, deuda o apoyos a deudores y ahorradores de la banca</t>
  </si>
  <si>
    <t>Adeudos de ejercicios fiscales anteriores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</si>
  <si>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</si>
  <si>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</si>
  <si>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</si>
  <si>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</si>
  <si>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</si>
  <si>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</si>
  <si>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Sujetos a Reglas de Operación</t>
  </si>
  <si>
    <t>Otros Subsidios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</si>
  <si>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</si>
  <si>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</si>
  <si>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</si>
  <si>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</si>
  <si>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</si>
  <si>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</si>
  <si>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</si>
  <si>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</si>
  <si>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</si>
  <si>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</si>
  <si>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</si>
  <si>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</si>
  <si>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</si>
  <si>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</si>
  <si>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</si>
  <si>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</si>
  <si>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</si>
  <si>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</si>
  <si>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 Y PROYECTOS DE INVERSIÓN</t>
  </si>
  <si>
    <t>PPI/ACTIVIDAD</t>
  </si>
  <si>
    <t>UNIDAD DE MEDIDA</t>
  </si>
  <si>
    <t>META PROGRAMADA</t>
  </si>
  <si>
    <t>META REAL</t>
  </si>
  <si>
    <t>% DE AVANCE</t>
  </si>
  <si>
    <t>INDICADORES DE RESULTADOS</t>
  </si>
  <si>
    <t>INDICADOR</t>
  </si>
  <si>
    <t>Conciliación entre los Ingresos Presupuestarios y Contables</t>
  </si>
  <si>
    <t>Correspondiente Del 1 de Enero al 31 de Marzo de 2022</t>
  </si>
  <si>
    <t>1. Total de Ingresos Presupuestarios</t>
  </si>
  <si>
    <t>2. Más ingresos contables no presupuestarios</t>
  </si>
  <si>
    <t>2.1  Ingresos Financieros</t>
  </si>
  <si>
    <t>2.2  Incremento por variación de inventarios</t>
  </si>
  <si>
    <t>2.3  Disminución del exceso de estimaciones por   pérdida o deterioro u obsolescencia</t>
  </si>
  <si>
    <t>2.4  Disminución del exceso de provisiones</t>
  </si>
  <si>
    <t>2.5  Otros ingresos y beneficios varios</t>
  </si>
  <si>
    <t>2.6  Otros ingresos contables no presupuestarios</t>
  </si>
  <si>
    <t>3. Menos ingresos presupuestarios no contables</t>
  </si>
  <si>
    <t>3.1  Aprovechamientos Patrimoniales</t>
  </si>
  <si>
    <t>3.2  Ingresos derivados de financiamientos</t>
  </si>
  <si>
    <t>3.3  Otros Ingresos presupuestarios no contables</t>
  </si>
  <si>
    <t>4. Total de Ingresos Contables (4 = 1 + 2 - 3)</t>
  </si>
  <si>
    <t>Notas:</t>
  </si>
  <si>
    <t>1. Se deberán incluir los Ingresos Contables No Presupuestarios que no se regularizaron presupuestariamente durante el ejercicio.</t>
  </si>
  <si>
    <t>2. Los Ingresos Financieros y otros ingresos se regularizarán presupuestariamente de acuerdo a la legislación aplicable</t>
  </si>
  <si>
    <t>Conciliación entre los Egresos Presupuestarios y los Gastos Contables</t>
  </si>
  <si>
    <t>1. Total de egresos presupuestarios</t>
  </si>
  <si>
    <t>2. Menos egresos presupuestarios no contables</t>
  </si>
  <si>
    <t>2.1  Materias Primas y Materiales de Producción y Comercialización</t>
  </si>
  <si>
    <t>2.2  Materiales y Suministros</t>
  </si>
  <si>
    <t>2.3  Mobiliario y equipo de administración</t>
  </si>
  <si>
    <t>2.4  Mobiliario y equipo educacional y recreativo</t>
  </si>
  <si>
    <t>2.5  Equipo e instrumental médico y de laboratorio</t>
  </si>
  <si>
    <t>2.6  Vehículos y equipo de transporte</t>
  </si>
  <si>
    <t>2.7  Equipo de defensa y seguridad</t>
  </si>
  <si>
    <t>2.8  Maquinaria, otros equipos y herramientas</t>
  </si>
  <si>
    <t>2.9  Activos biológicos</t>
  </si>
  <si>
    <t>2.10 Bienes inmuebles</t>
  </si>
  <si>
    <t>2.11 Activos intangibles</t>
  </si>
  <si>
    <t>2.12 Obra pública en bienes de dominio público</t>
  </si>
  <si>
    <t>2.13 Obra pública en bienes propios</t>
  </si>
  <si>
    <t>2.14 Acciones y participaciones de capital</t>
  </si>
  <si>
    <t>2.15 Compra de títulos y valores</t>
  </si>
  <si>
    <t>2.16 Concesión de prestamos</t>
  </si>
  <si>
    <t>2.17 Inversiones en fideicomisos, mandatos y otros análogos</t>
  </si>
  <si>
    <t>2.18 Provisiones para contingencias y otras erogaciones especiales</t>
  </si>
  <si>
    <t>2.19 Amortización de la deuda publica</t>
  </si>
  <si>
    <t>2.20 Adeudos de ejercicios fiscales anteriores (ADEFAS)</t>
  </si>
  <si>
    <t>2.21 Otros egresos presupuestales no contables</t>
  </si>
  <si>
    <t>3. Más Gastos Contables No Presupuestales</t>
  </si>
  <si>
    <t>3.1  Estimaciones, depreciaciones, deterioros, obsolescencia y amortizaciones</t>
  </si>
  <si>
    <t>3.2  Provisiones</t>
  </si>
  <si>
    <t>3.3  Disminución de inventarios</t>
  </si>
  <si>
    <t>3.4  Aumento por insuficiencia de estimaciones por pérdida o deterioro u obsolescencia</t>
  </si>
  <si>
    <t>3.5  Aumento por insuficiencia de provisiones</t>
  </si>
  <si>
    <t>3.6  Otros gastos</t>
  </si>
  <si>
    <t>3.7  Otros gastos contables no presupuestales</t>
  </si>
  <si>
    <t>4. Total de Gastos Contable (4 = 1 - 2 + 3)</t>
  </si>
  <si>
    <t>LIC. GUMARO SANDRE POPOCA
PRESIDENTE MUNICIPAL CONSTITUCIONAL</t>
  </si>
  <si>
    <t>C.FRANCISCO JIMENEZ DE AQUINO
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</si>
</sst>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dd\.mmmm\.yy"/>
  </numFmts>
  <fonts count="85">
    <font>
      <sz val="10"/>
      <name val="Arial"/>
      <family val="0"/>
    </font>
    <font>
      <sz val="11"/>
      <color indexed="8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11"/>
      <color indexed="9"/>
      <name val="Calibri"/>
      <family val="0"/>
    </font>
    <font>
      <b/>
      <sz val="9"/>
      <color indexed="8"/>
      <name val="Calibri"/>
      <family val="0"/>
    </font>
    <font>
      <sz val="9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sz val="8"/>
      <color indexed="8"/>
      <name val="Calibri"/>
      <family val="0"/>
    </font>
    <font>
      <b/>
      <u val="single"/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i/>
      <sz val="9"/>
      <name val="Calibri"/>
      <family val="0"/>
    </font>
    <font>
      <b/>
      <sz val="11"/>
      <name val="Calibri"/>
      <family val="0"/>
    </font>
    <font>
      <i/>
      <sz val="9"/>
      <name val="Calibri"/>
      <family val="0"/>
    </font>
    <font>
      <i/>
      <sz val="10"/>
      <color indexed="8"/>
      <name val="Calibri"/>
      <family val="0"/>
    </font>
    <font>
      <sz val="11"/>
      <color indexed="9"/>
      <name val="Calibri"/>
      <family val="0"/>
    </font>
    <font>
      <b/>
      <i/>
      <sz val="10"/>
      <name val="Calibri"/>
      <family val="0"/>
    </font>
    <font>
      <sz val="36"/>
      <color indexed="9"/>
      <name val="Calibri"/>
      <family val="0"/>
    </font>
    <font>
      <b/>
      <sz val="7"/>
      <name val="Calibri"/>
      <family val="0"/>
    </font>
    <font>
      <sz val="7"/>
      <color indexed="8"/>
      <name val="Calibri"/>
      <family val="0"/>
    </font>
    <font>
      <b/>
      <sz val="7"/>
      <color indexed="8"/>
      <name val="Calibri"/>
      <family val="0"/>
    </font>
    <font>
      <sz val="7"/>
      <name val="Calibri"/>
      <family val="0"/>
    </font>
    <font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9"/>
      <color indexed="23"/>
      <name val="Calibri"/>
      <family val="0"/>
    </font>
    <font>
      <sz val="14"/>
      <color indexed="10"/>
      <name val="Calibri"/>
      <family val="0"/>
    </font>
    <font>
      <b/>
      <sz val="11"/>
      <color indexed="10"/>
      <name val="Calibri"/>
      <family val="0"/>
    </font>
    <font>
      <b/>
      <i/>
      <sz val="10"/>
      <color indexed="8"/>
      <name val="Calibri"/>
      <family val="0"/>
    </font>
    <font>
      <sz val="10"/>
      <color indexed="10"/>
      <name val="Calibri"/>
      <family val="0"/>
    </font>
    <font>
      <b/>
      <sz val="10"/>
      <color indexed="23"/>
      <name val="Calibri"/>
      <family val="0"/>
    </font>
    <font>
      <b/>
      <sz val="8"/>
      <color indexed="8"/>
      <name val="Calibri"/>
      <family val="0"/>
    </font>
    <font>
      <b/>
      <sz val="8"/>
      <color indexed="10"/>
      <name val="Calibri"/>
      <family val="0"/>
    </font>
    <font>
      <b/>
      <sz val="9"/>
      <color indexed="9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b/>
      <sz val="9"/>
      <color indexed="10"/>
      <name val="Calibri"/>
      <family val="0"/>
    </font>
    <font>
      <b/>
      <sz val="8"/>
      <color indexed="9"/>
      <name val="Calibri"/>
      <family val="0"/>
    </font>
    <font>
      <b/>
      <sz val="10"/>
      <color indexed="10"/>
      <name val="Calibri"/>
      <family val="0"/>
    </font>
    <font>
      <sz val="10"/>
      <color indexed="9"/>
      <name val="Calibri"/>
      <family val="0"/>
    </font>
    <font>
      <sz val="8"/>
      <color indexed="9"/>
      <name val="Calibri"/>
      <family val="0"/>
    </font>
    <font>
      <b/>
      <sz val="8"/>
      <name val="Calibri"/>
      <family val="0"/>
    </font>
    <font>
      <b/>
      <sz val="12"/>
      <color indexed="9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6" fillId="29" borderId="1" applyNumberFormat="0" applyAlignment="0" applyProtection="0"/>
    <xf numFmtId="0" fontId="77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79" fillId="21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5" fillId="0" borderId="8" applyNumberFormat="0" applyFill="0" applyAlignment="0" applyProtection="0"/>
    <xf numFmtId="0" fontId="84" fillId="0" borderId="9" applyNumberFormat="0" applyFill="0" applyAlignment="0" applyProtection="0"/>
  </cellStyleXfs>
  <cellXfs count="880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6" fillId="0" borderId="11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9" fillId="0" borderId="2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4" fontId="11" fillId="0" borderId="21" xfId="0" applyNumberFormat="1" applyFont="1" applyFill="1" applyBorder="1" applyAlignment="1" applyProtection="1">
      <alignment horizontal="right" vertical="center" wrapText="1"/>
      <protection/>
    </xf>
    <xf numFmtId="3" fontId="6" fillId="0" borderId="16" xfId="0" applyNumberFormat="1" applyFont="1" applyFill="1" applyBorder="1" applyAlignment="1" applyProtection="1">
      <alignment vertical="top"/>
      <protection/>
    </xf>
    <xf numFmtId="4" fontId="10" fillId="0" borderId="21" xfId="0" applyNumberFormat="1" applyFont="1" applyFill="1" applyBorder="1" applyAlignment="1" applyProtection="1">
      <alignment horizontal="right" vertical="top"/>
      <protection/>
    </xf>
    <xf numFmtId="3" fontId="6" fillId="0" borderId="11" xfId="0" applyNumberFormat="1" applyFont="1" applyFill="1" applyBorder="1" applyAlignment="1" applyProtection="1">
      <alignment vertical="top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4" fontId="7" fillId="0" borderId="21" xfId="0" applyNumberFormat="1" applyFont="1" applyFill="1" applyBorder="1" applyAlignment="1" applyProtection="1">
      <alignment horizontal="right" vertical="top"/>
      <protection/>
    </xf>
    <xf numFmtId="4" fontId="7" fillId="0" borderId="21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16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18" fillId="0" borderId="1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9" fillId="33" borderId="13" xfId="0" applyNumberFormat="1" applyFont="1" applyFill="1" applyBorder="1" applyAlignment="1" applyProtection="1">
      <alignment horizontal="center" vertical="center"/>
      <protection/>
    </xf>
    <xf numFmtId="0" fontId="19" fillId="33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1" xfId="0" applyNumberFormat="1" applyFont="1" applyFill="1" applyBorder="1" applyAlignment="1" applyProtection="1">
      <alignment horizontal="right" vertical="center"/>
      <protection/>
    </xf>
    <xf numFmtId="49" fontId="4" fillId="33" borderId="16" xfId="0" applyNumberFormat="1" applyFont="1" applyFill="1" applyBorder="1" applyAlignment="1" applyProtection="1">
      <alignment horizontal="right" vertical="center"/>
      <protection/>
    </xf>
    <xf numFmtId="49" fontId="4" fillId="33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4" fontId="23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11" xfId="0" applyNumberFormat="1" applyFont="1" applyFill="1" applyBorder="1" applyAlignment="1" applyProtection="1">
      <alignment horizontal="right" vertical="center"/>
      <protection/>
    </xf>
    <xf numFmtId="4" fontId="2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justify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" fontId="17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9" fillId="33" borderId="19" xfId="0" applyNumberFormat="1" applyFont="1" applyFill="1" applyBorder="1" applyAlignment="1" applyProtection="1">
      <alignment vertical="center"/>
      <protection/>
    </xf>
    <xf numFmtId="0" fontId="19" fillId="33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6" fillId="0" borderId="14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23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1" fontId="27" fillId="33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1" fontId="27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4" fontId="9" fillId="0" borderId="22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0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1" fontId="27" fillId="33" borderId="17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right" vertical="center" wrapText="1"/>
      <protection/>
    </xf>
    <xf numFmtId="43" fontId="10" fillId="0" borderId="0" xfId="0" applyNumberFormat="1" applyFont="1" applyFill="1" applyBorder="1" applyAlignment="1" applyProtection="1">
      <alignment horizontal="right" vertical="center" wrapText="1"/>
      <protection/>
    </xf>
    <xf numFmtId="43" fontId="6" fillId="0" borderId="0" xfId="0" applyNumberFormat="1" applyFont="1" applyFill="1" applyBorder="1" applyAlignment="1" applyProtection="1">
      <alignment horizontal="right" vertical="center" wrapText="1"/>
      <protection/>
    </xf>
    <xf numFmtId="4" fontId="28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Fill="1" applyBorder="1" applyAlignment="1" applyProtection="1">
      <alignment vertical="center"/>
      <protection locked="0"/>
    </xf>
    <xf numFmtId="4" fontId="6" fillId="0" borderId="17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43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6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right" vertical="top" wrapText="1"/>
      <protection/>
    </xf>
    <xf numFmtId="3" fontId="2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" fontId="7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 horizontal="right" vertical="top" wrapText="1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 horizontal="left" vertical="top"/>
      <protection/>
    </xf>
    <xf numFmtId="0" fontId="4" fillId="33" borderId="18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 vertical="top"/>
      <protection/>
    </xf>
    <xf numFmtId="49" fontId="6" fillId="0" borderId="0" xfId="0" applyNumberFormat="1" applyFont="1" applyFill="1" applyBorder="1" applyAlignment="1" applyProtection="1">
      <alignment horizontal="right" vertical="top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27" fillId="33" borderId="13" xfId="0" applyNumberFormat="1" applyFont="1" applyFill="1" applyBorder="1" applyAlignment="1" applyProtection="1">
      <alignment horizontal="center" vertical="center" wrapText="1"/>
      <protection/>
    </xf>
    <xf numFmtId="0" fontId="2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top"/>
      <protection/>
    </xf>
    <xf numFmtId="0" fontId="9" fillId="0" borderId="14" xfId="0" applyNumberFormat="1" applyFont="1" applyFill="1" applyBorder="1" applyAlignment="1" applyProtection="1">
      <alignment vertical="top"/>
      <protection/>
    </xf>
    <xf numFmtId="0" fontId="31" fillId="0" borderId="14" xfId="0" applyNumberFormat="1" applyFont="1" applyFill="1" applyBorder="1" applyAlignment="1" applyProtection="1">
      <alignment vertical="top"/>
      <protection/>
    </xf>
    <xf numFmtId="0" fontId="8" fillId="0" borderId="14" xfId="0" applyNumberFormat="1" applyFont="1" applyFill="1" applyBorder="1" applyAlignment="1" applyProtection="1">
      <alignment vertical="top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8" fillId="0" borderId="1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6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7" fillId="33" borderId="16" xfId="0" applyNumberFormat="1" applyFont="1" applyFill="1" applyBorder="1" applyAlignment="1" applyProtection="1">
      <alignment horizontal="center" vertical="center" wrapText="1"/>
      <protection/>
    </xf>
    <xf numFmtId="0" fontId="27" fillId="33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Border="1" applyAlignment="1" applyProtection="1">
      <alignment horizontal="right" vertical="top"/>
      <protection/>
    </xf>
    <xf numFmtId="4" fontId="8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3" fontId="8" fillId="0" borderId="0" xfId="0" applyNumberFormat="1" applyFont="1" applyFill="1" applyBorder="1" applyAlignment="1" applyProtection="1">
      <alignment vertical="top"/>
      <protection/>
    </xf>
    <xf numFmtId="43" fontId="10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3" fontId="8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27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 horizontal="center" vertical="top"/>
      <protection/>
    </xf>
    <xf numFmtId="3" fontId="27" fillId="0" borderId="14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/>
      <protection/>
    </xf>
    <xf numFmtId="4" fontId="8" fillId="0" borderId="14" xfId="0" applyNumberFormat="1" applyFont="1" applyFill="1" applyBorder="1" applyAlignment="1" applyProtection="1">
      <alignment/>
      <protection/>
    </xf>
    <xf numFmtId="3" fontId="8" fillId="0" borderId="14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4" fontId="32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1" fontId="10" fillId="0" borderId="11" xfId="0" applyNumberFormat="1" applyFont="1" applyFill="1" applyBorder="1" applyAlignment="1" applyProtection="1">
      <alignment/>
      <protection/>
    </xf>
    <xf numFmtId="0" fontId="2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31" fillId="0" borderId="14" xfId="0" applyNumberFormat="1" applyFont="1" applyFill="1" applyBorder="1" applyAlignment="1" applyProtection="1">
      <alignment/>
      <protection/>
    </xf>
    <xf numFmtId="0" fontId="31" fillId="0" borderId="15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20" fillId="0" borderId="11" xfId="0" applyNumberFormat="1" applyFont="1" applyFill="1" applyBorder="1" applyAlignment="1" applyProtection="1">
      <alignment horizontal="left" vertical="top"/>
      <protection/>
    </xf>
    <xf numFmtId="0" fontId="7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27" fillId="33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0" fillId="0" borderId="11" xfId="0" applyNumberFormat="1" applyFont="1" applyFill="1" applyBorder="1" applyAlignment="1" applyProtection="1">
      <alignment vertical="top"/>
      <protection/>
    </xf>
    <xf numFmtId="43" fontId="10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horizontal="right" vertical="top"/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20" fillId="0" borderId="0" xfId="0" applyNumberFormat="1" applyFont="1" applyFill="1" applyBorder="1" applyAlignment="1" applyProtection="1">
      <alignment horizontal="right" vertical="top"/>
      <protection locked="0"/>
    </xf>
    <xf numFmtId="4" fontId="8" fillId="0" borderId="0" xfId="0" applyNumberFormat="1" applyFont="1" applyFill="1" applyBorder="1" applyAlignment="1" applyProtection="1">
      <alignment horizontal="right" vertical="top"/>
      <protection locked="0"/>
    </xf>
    <xf numFmtId="4" fontId="20" fillId="0" borderId="0" xfId="0" applyNumberFormat="1" applyFont="1" applyFill="1" applyBorder="1" applyAlignment="1" applyProtection="1">
      <alignment horizontal="right" vertical="top"/>
      <protection/>
    </xf>
    <xf numFmtId="4" fontId="20" fillId="0" borderId="11" xfId="0" applyNumberFormat="1" applyFont="1" applyFill="1" applyBorder="1" applyAlignment="1" applyProtection="1">
      <alignment horizontal="right" vertical="top"/>
      <protection/>
    </xf>
    <xf numFmtId="3" fontId="27" fillId="33" borderId="17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horizontal="right" vertical="top"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 locked="0"/>
    </xf>
    <xf numFmtId="4" fontId="2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4" fontId="7" fillId="0" borderId="10" xfId="0" applyNumberFormat="1" applyFont="1" applyFill="1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/>
      <protection/>
    </xf>
    <xf numFmtId="4" fontId="8" fillId="0" borderId="10" xfId="0" applyNumberFormat="1" applyFont="1" applyFill="1" applyBorder="1" applyAlignment="1" applyProtection="1">
      <alignment vertical="top"/>
      <protection/>
    </xf>
    <xf numFmtId="4" fontId="31" fillId="0" borderId="10" xfId="0" applyNumberFormat="1" applyFont="1" applyFill="1" applyBorder="1" applyAlignment="1" applyProtection="1">
      <alignment vertical="top"/>
      <protection/>
    </xf>
    <xf numFmtId="4" fontId="31" fillId="0" borderId="20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4" fontId="7" fillId="0" borderId="14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4" fontId="8" fillId="0" borderId="14" xfId="0" applyNumberFormat="1" applyFont="1" applyFill="1" applyBorder="1" applyAlignment="1" applyProtection="1">
      <alignment vertical="top"/>
      <protection/>
    </xf>
    <xf numFmtId="4" fontId="31" fillId="0" borderId="14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/>
      <protection/>
    </xf>
    <xf numFmtId="49" fontId="4" fillId="33" borderId="14" xfId="0" applyNumberFormat="1" applyFont="1" applyFill="1" applyBorder="1" applyAlignment="1" applyProtection="1">
      <alignment horizontal="center"/>
      <protection/>
    </xf>
    <xf numFmtId="49" fontId="27" fillId="33" borderId="14" xfId="0" applyNumberFormat="1" applyFont="1" applyFill="1" applyBorder="1" applyAlignment="1" applyProtection="1">
      <alignment horizontal="center"/>
      <protection/>
    </xf>
    <xf numFmtId="49" fontId="27" fillId="33" borderId="15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27" fillId="33" borderId="0" xfId="0" applyNumberFormat="1" applyFont="1" applyFill="1" applyBorder="1" applyAlignment="1" applyProtection="1">
      <alignment horizontal="center"/>
      <protection/>
    </xf>
    <xf numFmtId="49" fontId="27" fillId="33" borderId="11" xfId="0" applyNumberFormat="1" applyFont="1" applyFill="1" applyBorder="1" applyAlignment="1" applyProtection="1">
      <alignment horizontal="center"/>
      <protection/>
    </xf>
    <xf numFmtId="0" fontId="11" fillId="0" borderId="16" xfId="0" applyNumberFormat="1" applyFont="1" applyFill="1" applyBorder="1" applyAlignment="1" applyProtection="1">
      <alignment/>
      <protection/>
    </xf>
    <xf numFmtId="4" fontId="11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49" fontId="27" fillId="33" borderId="10" xfId="0" applyNumberFormat="1" applyFont="1" applyFill="1" applyBorder="1" applyAlignment="1" applyProtection="1">
      <alignment horizontal="center"/>
      <protection/>
    </xf>
    <xf numFmtId="49" fontId="27" fillId="33" borderId="20" xfId="0" applyNumberFormat="1" applyFont="1" applyFill="1" applyBorder="1" applyAlignment="1" applyProtection="1">
      <alignment horizontal="center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36" fillId="33" borderId="21" xfId="0" applyNumberFormat="1" applyFont="1" applyFill="1" applyBorder="1" applyAlignment="1" applyProtection="1">
      <alignment horizontal="center" vertical="center" wrapText="1"/>
      <protection/>
    </xf>
    <xf numFmtId="0" fontId="36" fillId="33" borderId="21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7" fillId="0" borderId="11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35" fillId="33" borderId="13" xfId="0" applyNumberFormat="1" applyFont="1" applyFill="1" applyBorder="1" applyAlignment="1" applyProtection="1">
      <alignment horizontal="center"/>
      <protection/>
    </xf>
    <xf numFmtId="0" fontId="36" fillId="33" borderId="13" xfId="0" applyNumberFormat="1" applyFont="1" applyFill="1" applyBorder="1" applyAlignment="1" applyProtection="1">
      <alignment horizontal="center" vertical="center"/>
      <protection/>
    </xf>
    <xf numFmtId="0" fontId="36" fillId="33" borderId="14" xfId="0" applyNumberFormat="1" applyFont="1" applyFill="1" applyBorder="1" applyAlignment="1" applyProtection="1">
      <alignment horizontal="center" vertical="center"/>
      <protection/>
    </xf>
    <xf numFmtId="0" fontId="36" fillId="33" borderId="15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justify" vertical="center" wrapText="1"/>
      <protection/>
    </xf>
    <xf numFmtId="0" fontId="34" fillId="0" borderId="14" xfId="0" applyNumberFormat="1" applyFont="1" applyFill="1" applyBorder="1" applyAlignment="1" applyProtection="1">
      <alignment horizontal="justify" vertical="center" wrapText="1"/>
      <protection/>
    </xf>
    <xf numFmtId="0" fontId="5" fillId="0" borderId="12" xfId="0" applyNumberFormat="1" applyFont="1" applyFill="1" applyBorder="1" applyAlignment="1" applyProtection="1">
      <alignment horizontal="justify" vertical="center" wrapText="1"/>
      <protection/>
    </xf>
    <xf numFmtId="49" fontId="35" fillId="33" borderId="16" xfId="0" applyNumberFormat="1" applyFont="1" applyFill="1" applyBorder="1" applyAlignment="1" applyProtection="1">
      <alignment horizontal="center"/>
      <protection/>
    </xf>
    <xf numFmtId="0" fontId="36" fillId="33" borderId="19" xfId="0" applyNumberFormat="1" applyFont="1" applyFill="1" applyBorder="1" applyAlignment="1" applyProtection="1">
      <alignment horizontal="center" vertical="center"/>
      <protection/>
    </xf>
    <xf numFmtId="0" fontId="36" fillId="33" borderId="10" xfId="0" applyNumberFormat="1" applyFont="1" applyFill="1" applyBorder="1" applyAlignment="1" applyProtection="1">
      <alignment horizontal="center" vertical="center"/>
      <protection/>
    </xf>
    <xf numFmtId="0" fontId="36" fillId="33" borderId="20" xfId="0" applyNumberFormat="1" applyFont="1" applyFill="1" applyBorder="1" applyAlignment="1" applyProtection="1">
      <alignment horizontal="center" vertical="center"/>
      <protection/>
    </xf>
    <xf numFmtId="49" fontId="35" fillId="33" borderId="19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11" fillId="0" borderId="25" xfId="0" applyNumberFormat="1" applyFont="1" applyFill="1" applyBorder="1" applyAlignment="1" applyProtection="1">
      <alignment horizontal="right" vertical="center" wrapText="1"/>
      <protection/>
    </xf>
    <xf numFmtId="4" fontId="5" fillId="0" borderId="26" xfId="0" applyNumberFormat="1" applyFont="1" applyFill="1" applyBorder="1" applyAlignment="1" applyProtection="1">
      <alignment horizontal="right" vertical="center" wrapText="1"/>
      <protection/>
    </xf>
    <xf numFmtId="4" fontId="5" fillId="0" borderId="24" xfId="0" applyNumberFormat="1" applyFont="1" applyFill="1" applyBorder="1" applyAlignment="1" applyProtection="1">
      <alignment horizontal="right" vertical="center" wrapText="1"/>
      <protection/>
    </xf>
    <xf numFmtId="4" fontId="5" fillId="0" borderId="2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9" fillId="0" borderId="27" xfId="0" applyNumberFormat="1" applyFont="1" applyFill="1" applyBorder="1" applyAlignment="1" applyProtection="1">
      <alignment/>
      <protection/>
    </xf>
    <xf numFmtId="0" fontId="8" fillId="0" borderId="27" xfId="0" applyNumberFormat="1" applyFont="1" applyFill="1" applyBorder="1" applyAlignment="1" applyProtection="1">
      <alignment/>
      <protection/>
    </xf>
    <xf numFmtId="49" fontId="39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27" fillId="33" borderId="14" xfId="0" applyNumberFormat="1" applyFont="1" applyFill="1" applyBorder="1" applyAlignment="1" applyProtection="1">
      <alignment horizontal="center" vertical="center"/>
      <protection/>
    </xf>
    <xf numFmtId="49" fontId="27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/>
      <protection/>
    </xf>
    <xf numFmtId="0" fontId="36" fillId="33" borderId="29" xfId="0" applyNumberFormat="1" applyFont="1" applyFill="1" applyBorder="1" applyAlignment="1" applyProtection="1">
      <alignment horizontal="center"/>
      <protection/>
    </xf>
    <xf numFmtId="0" fontId="36" fillId="33" borderId="30" xfId="0" applyNumberFormat="1" applyFont="1" applyFill="1" applyBorder="1" applyAlignment="1" applyProtection="1">
      <alignment horizontal="center"/>
      <protection/>
    </xf>
    <xf numFmtId="0" fontId="40" fillId="33" borderId="30" xfId="0" applyNumberFormat="1" applyFont="1" applyFill="1" applyBorder="1" applyAlignment="1" applyProtection="1">
      <alignment horizontal="center"/>
      <protection/>
    </xf>
    <xf numFmtId="4" fontId="9" fillId="0" borderId="30" xfId="0" applyNumberFormat="1" applyFont="1" applyFill="1" applyBorder="1" applyAlignment="1" applyProtection="1">
      <alignment horizontal="center"/>
      <protection/>
    </xf>
    <xf numFmtId="4" fontId="1" fillId="0" borderId="30" xfId="0" applyNumberFormat="1" applyFont="1" applyFill="1" applyBorder="1" applyAlignment="1" applyProtection="1">
      <alignment horizontal="center"/>
      <protection/>
    </xf>
    <xf numFmtId="4" fontId="40" fillId="33" borderId="30" xfId="0" applyNumberFormat="1" applyFont="1" applyFill="1" applyBorder="1" applyAlignment="1" applyProtection="1">
      <alignment horizontal="center"/>
      <protection/>
    </xf>
    <xf numFmtId="4" fontId="9" fillId="0" borderId="31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/>
      <protection/>
    </xf>
    <xf numFmtId="49" fontId="39" fillId="33" borderId="16" xfId="0" applyNumberFormat="1" applyFont="1" applyFill="1" applyBorder="1" applyAlignment="1" applyProtection="1">
      <alignment horizontal="center" vertical="center"/>
      <protection/>
    </xf>
    <xf numFmtId="49" fontId="27" fillId="33" borderId="0" xfId="0" applyNumberFormat="1" applyFont="1" applyFill="1" applyBorder="1" applyAlignment="1" applyProtection="1">
      <alignment horizontal="center" vertical="center"/>
      <protection/>
    </xf>
    <xf numFmtId="49" fontId="27" fillId="33" borderId="11" xfId="0" applyNumberFormat="1" applyFont="1" applyFill="1" applyBorder="1" applyAlignment="1" applyProtection="1">
      <alignment horizontal="center" vertical="center"/>
      <protection/>
    </xf>
    <xf numFmtId="0" fontId="36" fillId="33" borderId="32" xfId="0" applyNumberFormat="1" applyFont="1" applyFill="1" applyBorder="1" applyAlignment="1" applyProtection="1">
      <alignment horizontal="center"/>
      <protection/>
    </xf>
    <xf numFmtId="0" fontId="36" fillId="33" borderId="21" xfId="0" applyNumberFormat="1" applyFont="1" applyFill="1" applyBorder="1" applyAlignment="1" applyProtection="1">
      <alignment horizontal="center"/>
      <protection/>
    </xf>
    <xf numFmtId="0" fontId="40" fillId="33" borderId="21" xfId="0" applyNumberFormat="1" applyFont="1" applyFill="1" applyBorder="1" applyAlignment="1" applyProtection="1">
      <alignment horizontal="center"/>
      <protection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1" fillId="0" borderId="21" xfId="0" applyNumberFormat="1" applyFont="1" applyFill="1" applyBorder="1" applyAlignment="1" applyProtection="1">
      <alignment horizontal="center"/>
      <protection/>
    </xf>
    <xf numFmtId="4" fontId="40" fillId="33" borderId="21" xfId="0" applyNumberFormat="1" applyFont="1" applyFill="1" applyBorder="1" applyAlignment="1" applyProtection="1">
      <alignment horizontal="center"/>
      <protection/>
    </xf>
    <xf numFmtId="4" fontId="9" fillId="0" borderId="21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37" fillId="0" borderId="11" xfId="0" applyNumberFormat="1" applyFont="1" applyFill="1" applyBorder="1" applyAlignment="1" applyProtection="1">
      <alignment/>
      <protection/>
    </xf>
    <xf numFmtId="49" fontId="39" fillId="33" borderId="19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27" fillId="33" borderId="10" xfId="0" applyNumberFormat="1" applyFont="1" applyFill="1" applyBorder="1" applyAlignment="1" applyProtection="1">
      <alignment horizontal="center" vertical="center"/>
      <protection/>
    </xf>
    <xf numFmtId="49" fontId="27" fillId="33" borderId="20" xfId="0" applyNumberFormat="1" applyFont="1" applyFill="1" applyBorder="1" applyAlignment="1" applyProtection="1">
      <alignment horizontal="center" vertical="center"/>
      <protection/>
    </xf>
    <xf numFmtId="0" fontId="36" fillId="33" borderId="33" xfId="0" applyNumberFormat="1" applyFont="1" applyFill="1" applyBorder="1" applyAlignment="1" applyProtection="1">
      <alignment horizontal="center"/>
      <protection/>
    </xf>
    <xf numFmtId="0" fontId="36" fillId="33" borderId="34" xfId="0" applyNumberFormat="1" applyFont="1" applyFill="1" applyBorder="1" applyAlignment="1" applyProtection="1">
      <alignment horizontal="center"/>
      <protection/>
    </xf>
    <xf numFmtId="0" fontId="40" fillId="33" borderId="34" xfId="0" applyNumberFormat="1" applyFont="1" applyFill="1" applyBorder="1" applyAlignment="1" applyProtection="1">
      <alignment horizontal="center"/>
      <protection/>
    </xf>
    <xf numFmtId="4" fontId="1" fillId="0" borderId="34" xfId="0" applyNumberFormat="1" applyFont="1" applyFill="1" applyBorder="1" applyAlignment="1" applyProtection="1">
      <alignment/>
      <protection/>
    </xf>
    <xf numFmtId="4" fontId="40" fillId="33" borderId="34" xfId="0" applyNumberFormat="1" applyFont="1" applyFill="1" applyBorder="1" applyAlignment="1" applyProtection="1">
      <alignment horizontal="center"/>
      <protection/>
    </xf>
    <xf numFmtId="4" fontId="9" fillId="0" borderId="34" xfId="0" applyNumberFormat="1" applyFont="1" applyFill="1" applyBorder="1" applyAlignment="1" applyProtection="1">
      <alignment/>
      <protection/>
    </xf>
    <xf numFmtId="0" fontId="1" fillId="0" borderId="35" xfId="0" applyNumberFormat="1" applyFont="1" applyFill="1" applyBorder="1" applyAlignment="1" applyProtection="1">
      <alignment/>
      <protection/>
    </xf>
    <xf numFmtId="0" fontId="8" fillId="0" borderId="35" xfId="0" applyNumberFormat="1" applyFont="1" applyFill="1" applyBorder="1" applyAlignment="1" applyProtection="1">
      <alignment/>
      <protection/>
    </xf>
    <xf numFmtId="0" fontId="38" fillId="0" borderId="3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" fontId="9" fillId="0" borderId="34" xfId="0" applyNumberFormat="1" applyFont="1" applyFill="1" applyBorder="1" applyAlignment="1" applyProtection="1">
      <alignment horizontal="right"/>
      <protection/>
    </xf>
    <xf numFmtId="4" fontId="9" fillId="0" borderId="36" xfId="0" applyNumberFormat="1" applyFont="1" applyFill="1" applyBorder="1" applyAlignment="1" applyProtection="1">
      <alignment horizontal="right"/>
      <protection/>
    </xf>
    <xf numFmtId="49" fontId="41" fillId="33" borderId="13" xfId="0" applyNumberFormat="1" applyFont="1" applyFill="1" applyBorder="1" applyAlignment="1" applyProtection="1">
      <alignment horizontal="center"/>
      <protection/>
    </xf>
    <xf numFmtId="0" fontId="27" fillId="33" borderId="21" xfId="0" applyNumberFormat="1" applyFont="1" applyFill="1" applyBorder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/>
      <protection/>
    </xf>
    <xf numFmtId="2" fontId="9" fillId="0" borderId="21" xfId="0" applyNumberFormat="1" applyFont="1" applyFill="1" applyBorder="1" applyAlignment="1" applyProtection="1">
      <alignment horizontal="center"/>
      <protection/>
    </xf>
    <xf numFmtId="2" fontId="8" fillId="0" borderId="21" xfId="0" applyNumberFormat="1" applyFont="1" applyFill="1" applyBorder="1" applyAlignment="1" applyProtection="1">
      <alignment/>
      <protection/>
    </xf>
    <xf numFmtId="2" fontId="27" fillId="33" borderId="12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/>
      <protection/>
    </xf>
    <xf numFmtId="49" fontId="41" fillId="33" borderId="16" xfId="0" applyNumberFormat="1" applyFont="1" applyFill="1" applyBorder="1" applyAlignment="1" applyProtection="1">
      <alignment horizontal="center"/>
      <protection/>
    </xf>
    <xf numFmtId="2" fontId="9" fillId="0" borderId="17" xfId="0" applyNumberFormat="1" applyFont="1" applyFill="1" applyBorder="1" applyAlignment="1" applyProtection="1">
      <alignment horizontal="center"/>
      <protection/>
    </xf>
    <xf numFmtId="2" fontId="27" fillId="33" borderId="17" xfId="0" applyNumberFormat="1" applyFont="1" applyFill="1" applyBorder="1" applyAlignment="1" applyProtection="1">
      <alignment horizontal="center"/>
      <protection/>
    </xf>
    <xf numFmtId="2" fontId="9" fillId="0" borderId="21" xfId="0" applyNumberFormat="1" applyFont="1" applyFill="1" applyBorder="1" applyAlignment="1" applyProtection="1">
      <alignment/>
      <protection/>
    </xf>
    <xf numFmtId="49" fontId="41" fillId="33" borderId="19" xfId="0" applyNumberFormat="1" applyFont="1" applyFill="1" applyBorder="1" applyAlignment="1" applyProtection="1">
      <alignment horizontal="center"/>
      <protection/>
    </xf>
    <xf numFmtId="2" fontId="9" fillId="0" borderId="18" xfId="0" applyNumberFormat="1" applyFont="1" applyFill="1" applyBorder="1" applyAlignment="1" applyProtection="1">
      <alignment horizontal="center"/>
      <protection/>
    </xf>
    <xf numFmtId="2" fontId="42" fillId="0" borderId="21" xfId="0" applyNumberFormat="1" applyFont="1" applyFill="1" applyBorder="1" applyAlignment="1" applyProtection="1">
      <alignment/>
      <protection/>
    </xf>
    <xf numFmtId="2" fontId="27" fillId="33" borderId="18" xfId="0" applyNumberFormat="1" applyFont="1" applyFill="1" applyBorder="1" applyAlignment="1" applyProtection="1">
      <alignment horizontal="center"/>
      <protection/>
    </xf>
    <xf numFmtId="49" fontId="41" fillId="33" borderId="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27" fillId="33" borderId="21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justify" vertical="center" wrapText="1"/>
      <protection/>
    </xf>
    <xf numFmtId="0" fontId="8" fillId="0" borderId="38" xfId="0" applyNumberFormat="1" applyFont="1" applyFill="1" applyBorder="1" applyAlignment="1" applyProtection="1">
      <alignment horizontal="justify" vertical="center" wrapText="1"/>
      <protection/>
    </xf>
    <xf numFmtId="0" fontId="9" fillId="0" borderId="39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38" xfId="0" applyNumberFormat="1" applyFont="1" applyFill="1" applyBorder="1" applyAlignment="1" applyProtection="1">
      <alignment horizontal="justify" vertical="center" wrapText="1"/>
      <protection/>
    </xf>
    <xf numFmtId="0" fontId="9" fillId="0" borderId="39" xfId="0" applyNumberFormat="1" applyFont="1" applyFill="1" applyBorder="1" applyAlignment="1" applyProtection="1">
      <alignment horizontal="left" vertical="top" wrapText="1"/>
      <protection/>
    </xf>
    <xf numFmtId="0" fontId="9" fillId="0" borderId="37" xfId="0" applyNumberFormat="1" applyFont="1" applyFill="1" applyBorder="1" applyAlignment="1" applyProtection="1">
      <alignment horizontal="justify" vertical="center" wrapText="1"/>
      <protection/>
    </xf>
    <xf numFmtId="0" fontId="8" fillId="0" borderId="4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justify" vertical="center" wrapText="1"/>
      <protection/>
    </xf>
    <xf numFmtId="0" fontId="11" fillId="0" borderId="23" xfId="0" applyNumberFormat="1" applyFont="1" applyFill="1" applyBorder="1" applyAlignment="1" applyProtection="1">
      <alignment/>
      <protection/>
    </xf>
    <xf numFmtId="0" fontId="8" fillId="0" borderId="41" xfId="0" applyNumberFormat="1" applyFont="1" applyFill="1" applyBorder="1" applyAlignment="1" applyProtection="1">
      <alignment horizontal="justify" vertical="center" wrapText="1"/>
      <protection/>
    </xf>
    <xf numFmtId="0" fontId="9" fillId="0" borderId="42" xfId="0" applyNumberFormat="1" applyFont="1" applyFill="1" applyBorder="1" applyAlignment="1" applyProtection="1">
      <alignment horizontal="justify" vertical="center" wrapText="1"/>
      <protection/>
    </xf>
    <xf numFmtId="0" fontId="9" fillId="0" borderId="43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43" xfId="0" applyNumberFormat="1" applyFont="1" applyFill="1" applyBorder="1" applyAlignment="1" applyProtection="1">
      <alignment horizontal="left" vertical="top" wrapText="1"/>
      <protection/>
    </xf>
    <xf numFmtId="0" fontId="9" fillId="0" borderId="41" xfId="0" applyNumberFormat="1" applyFont="1" applyFill="1" applyBorder="1" applyAlignment="1" applyProtection="1">
      <alignment horizontal="justify" vertical="center" wrapText="1"/>
      <protection/>
    </xf>
    <xf numFmtId="0" fontId="8" fillId="0" borderId="18" xfId="0" applyNumberFormat="1" applyFont="1" applyFill="1" applyBorder="1" applyAlignment="1" applyProtection="1">
      <alignment horizontal="justify" vertical="center"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27" fillId="33" borderId="21" xfId="0" applyNumberFormat="1" applyFont="1" applyFill="1" applyBorder="1" applyAlignment="1" applyProtection="1">
      <alignment horizontal="center" vertical="center" wrapText="1"/>
      <protection/>
    </xf>
    <xf numFmtId="4" fontId="8" fillId="0" borderId="44" xfId="0" applyNumberFormat="1" applyFont="1" applyFill="1" applyBorder="1" applyAlignment="1" applyProtection="1">
      <alignment horizontal="justify" vertical="center" wrapText="1"/>
      <protection/>
    </xf>
    <xf numFmtId="4" fontId="8" fillId="0" borderId="45" xfId="0" applyNumberFormat="1" applyFont="1" applyFill="1" applyBorder="1" applyAlignment="1" applyProtection="1">
      <alignment horizontal="right" vertical="center" wrapText="1"/>
      <protection/>
    </xf>
    <xf numFmtId="4" fontId="8" fillId="0" borderId="45" xfId="0" applyNumberFormat="1" applyFont="1" applyFill="1" applyBorder="1" applyAlignment="1" applyProtection="1">
      <alignment vertical="center" wrapText="1"/>
      <protection/>
    </xf>
    <xf numFmtId="4" fontId="8" fillId="0" borderId="40" xfId="0" applyNumberFormat="1" applyFont="1" applyFill="1" applyBorder="1" applyAlignment="1" applyProtection="1">
      <alignment/>
      <protection/>
    </xf>
    <xf numFmtId="4" fontId="27" fillId="33" borderId="21" xfId="0" applyNumberFormat="1" applyFont="1" applyFill="1" applyBorder="1" applyAlignment="1" applyProtection="1">
      <alignment horizontal="center" vertical="center" wrapText="1"/>
      <protection/>
    </xf>
    <xf numFmtId="4" fontId="8" fillId="0" borderId="21" xfId="0" applyNumberFormat="1" applyFont="1" applyFill="1" applyBorder="1" applyAlignment="1" applyProtection="1">
      <alignment vertical="center" wrapText="1"/>
      <protection/>
    </xf>
    <xf numFmtId="4" fontId="8" fillId="0" borderId="21" xfId="0" applyNumberFormat="1" applyFont="1" applyFill="1" applyBorder="1" applyAlignment="1" applyProtection="1">
      <alignment horizontal="right" vertical="center" wrapText="1"/>
      <protection/>
    </xf>
    <xf numFmtId="4" fontId="8" fillId="0" borderId="44" xfId="0" applyNumberFormat="1" applyFont="1" applyFill="1" applyBorder="1" applyAlignment="1" applyProtection="1">
      <alignment vertical="center" wrapText="1"/>
      <protection/>
    </xf>
    <xf numFmtId="4" fontId="9" fillId="0" borderId="45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NumberFormat="1" applyFont="1" applyFill="1" applyBorder="1" applyAlignment="1" applyProtection="1">
      <alignment/>
      <protection/>
    </xf>
    <xf numFmtId="0" fontId="43" fillId="0" borderId="17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horizontal="justify" vertical="center" wrapText="1"/>
      <protection/>
    </xf>
    <xf numFmtId="0" fontId="44" fillId="0" borderId="0" xfId="0" applyNumberFormat="1" applyFont="1" applyFill="1" applyBorder="1" applyAlignment="1" applyProtection="1">
      <alignment horizontal="center"/>
      <protection/>
    </xf>
    <xf numFmtId="0" fontId="36" fillId="33" borderId="16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11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 wrapText="1"/>
      <protection/>
    </xf>
    <xf numFmtId="0" fontId="11" fillId="0" borderId="0" xfId="0" applyNumberFormat="1" applyFont="1" applyFill="1" applyBorder="1" applyAlignment="1" applyProtection="1">
      <alignment horizontal="justify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justify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11" fillId="0" borderId="10" xfId="0" applyNumberFormat="1" applyFont="1" applyFill="1" applyBorder="1" applyAlignment="1" applyProtection="1">
      <alignment horizontal="justify" vertical="center" wrapText="1"/>
      <protection/>
    </xf>
    <xf numFmtId="0" fontId="11" fillId="0" borderId="20" xfId="0" applyNumberFormat="1" applyFont="1" applyFill="1" applyBorder="1" applyAlignment="1" applyProtection="1">
      <alignment horizontal="justify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38" fillId="0" borderId="14" xfId="0" applyNumberFormat="1" applyFont="1" applyFill="1" applyBorder="1" applyAlignment="1" applyProtection="1">
      <alignment/>
      <protection/>
    </xf>
    <xf numFmtId="4" fontId="11" fillId="0" borderId="26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45" fillId="33" borderId="13" xfId="0" applyNumberFormat="1" applyFont="1" applyFill="1" applyBorder="1" applyAlignment="1" applyProtection="1">
      <alignment horizontal="center" vertical="center"/>
      <protection/>
    </xf>
    <xf numFmtId="49" fontId="45" fillId="33" borderId="14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Fill="1" applyBorder="1" applyAlignment="1" applyProtection="1">
      <alignment horizontal="center"/>
      <protection/>
    </xf>
    <xf numFmtId="49" fontId="45" fillId="33" borderId="16" xfId="0" applyNumberFormat="1" applyFont="1" applyFill="1" applyBorder="1" applyAlignment="1" applyProtection="1">
      <alignment horizontal="center" vertical="center"/>
      <protection/>
    </xf>
    <xf numFmtId="49" fontId="45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2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Fill="1" applyBorder="1" applyAlignment="1" applyProtection="1">
      <alignment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9" fillId="0" borderId="21" xfId="0" applyNumberFormat="1" applyFont="1" applyFill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vertical="center" wrapText="1"/>
      <protection/>
    </xf>
    <xf numFmtId="0" fontId="8" fillId="0" borderId="17" xfId="0" applyNumberFormat="1" applyFont="1" applyFill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23" fillId="35" borderId="0" xfId="0" applyNumberFormat="1" applyFont="1" applyFill="1" applyBorder="1" applyAlignment="1" applyProtection="1">
      <alignment horizontal="justify" vertical="center"/>
      <protection/>
    </xf>
    <xf numFmtId="0" fontId="23" fillId="35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 wrapText="1"/>
      <protection/>
    </xf>
    <xf numFmtId="0" fontId="27" fillId="33" borderId="15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vertical="center"/>
      <protection/>
    </xf>
    <xf numFmtId="0" fontId="9" fillId="0" borderId="21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19" xfId="0" applyNumberFormat="1" applyFont="1" applyFill="1" applyBorder="1" applyAlignment="1" applyProtection="1">
      <alignment horizontal="center" vertical="center"/>
      <protection/>
    </xf>
    <xf numFmtId="49" fontId="45" fillId="33" borderId="10" xfId="0" applyNumberFormat="1" applyFont="1" applyFill="1" applyBorder="1" applyAlignment="1" applyProtection="1">
      <alignment horizontal="center" vertical="center"/>
      <protection/>
    </xf>
    <xf numFmtId="49" fontId="27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4" borderId="2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/>
      <protection/>
    </xf>
    <xf numFmtId="4" fontId="8" fillId="0" borderId="21" xfId="0" applyNumberFormat="1" applyFont="1" applyFill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" fontId="1" fillId="35" borderId="0" xfId="0" applyNumberFormat="1" applyFont="1" applyFill="1" applyBorder="1" applyAlignment="1" applyProtection="1">
      <alignment/>
      <protection/>
    </xf>
    <xf numFmtId="0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27" fillId="33" borderId="20" xfId="0" applyNumberFormat="1" applyFont="1" applyFill="1" applyBorder="1" applyAlignment="1" applyProtection="1">
      <alignment horizontal="center" vertical="center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9" fillId="0" borderId="21" xfId="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58" fillId="0" borderId="11" xfId="0" applyNumberFormat="1" applyFont="1" applyFill="1" applyBorder="1" applyAlignment="1" applyProtection="1">
      <alignment/>
      <protection/>
    </xf>
    <xf numFmtId="0" fontId="59" fillId="0" borderId="11" xfId="0" applyNumberFormat="1" applyFont="1" applyFill="1" applyBorder="1" applyAlignment="1" applyProtection="1">
      <alignment horizontal="center" vertical="center"/>
      <protection/>
    </xf>
    <xf numFmtId="0" fontId="58" fillId="0" borderId="11" xfId="0" applyNumberFormat="1" applyFont="1" applyFill="1" applyBorder="1" applyAlignment="1" applyProtection="1">
      <alignment horizontal="center"/>
      <protection/>
    </xf>
    <xf numFmtId="0" fontId="59" fillId="0" borderId="11" xfId="0" applyNumberFormat="1" applyFont="1" applyFill="1" applyBorder="1" applyAlignment="1" applyProtection="1">
      <alignment horizontal="center" vertical="top"/>
      <protection/>
    </xf>
    <xf numFmtId="0" fontId="58" fillId="0" borderId="10" xfId="0" applyNumberFormat="1" applyFont="1" applyFill="1" applyBorder="1" applyAlignment="1" applyProtection="1">
      <alignment/>
      <protection/>
    </xf>
    <xf numFmtId="0" fontId="45" fillId="33" borderId="12" xfId="0" applyNumberFormat="1" applyFont="1" applyFill="1" applyBorder="1" applyAlignment="1" applyProtection="1">
      <alignment vertical="center"/>
      <protection/>
    </xf>
    <xf numFmtId="0" fontId="45" fillId="33" borderId="17" xfId="0" applyNumberFormat="1" applyFont="1" applyFill="1" applyBorder="1" applyAlignment="1" applyProtection="1">
      <alignment horizontal="center" vertical="center"/>
      <protection/>
    </xf>
    <xf numFmtId="0" fontId="45" fillId="33" borderId="17" xfId="0" applyNumberFormat="1" applyFont="1" applyFill="1" applyBorder="1" applyAlignment="1" applyProtection="1">
      <alignment horizontal="center" vertical="center"/>
      <protection/>
    </xf>
    <xf numFmtId="49" fontId="45" fillId="33" borderId="17" xfId="0" applyNumberFormat="1" applyFont="1" applyFill="1" applyBorder="1" applyAlignment="1" applyProtection="1">
      <alignment horizontal="center" vertical="center"/>
      <protection/>
    </xf>
    <xf numFmtId="49" fontId="45" fillId="33" borderId="17" xfId="0" applyNumberFormat="1" applyFont="1" applyFill="1" applyBorder="1" applyAlignment="1" applyProtection="1">
      <alignment vertical="center"/>
      <protection/>
    </xf>
    <xf numFmtId="49" fontId="45" fillId="33" borderId="17" xfId="0" applyNumberFormat="1" applyFont="1" applyFill="1" applyBorder="1" applyAlignment="1" applyProtection="1">
      <alignment horizontal="center" vertical="center"/>
      <protection/>
    </xf>
    <xf numFmtId="0" fontId="45" fillId="33" borderId="18" xfId="0" applyNumberFormat="1" applyFont="1" applyFill="1" applyBorder="1" applyAlignment="1" applyProtection="1">
      <alignment/>
      <protection/>
    </xf>
    <xf numFmtId="0" fontId="58" fillId="0" borderId="14" xfId="0" applyNumberFormat="1" applyFont="1" applyFill="1" applyBorder="1" applyAlignment="1" applyProtection="1">
      <alignment/>
      <protection/>
    </xf>
    <xf numFmtId="0" fontId="58" fillId="0" borderId="13" xfId="0" applyNumberFormat="1" applyFont="1" applyFill="1" applyBorder="1" applyAlignment="1" applyProtection="1">
      <alignment/>
      <protection/>
    </xf>
    <xf numFmtId="0" fontId="58" fillId="0" borderId="16" xfId="0" applyNumberFormat="1" applyFont="1" applyFill="1" applyBorder="1" applyAlignment="1" applyProtection="1">
      <alignment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59" fillId="0" borderId="16" xfId="0" applyNumberFormat="1" applyFont="1" applyFill="1" applyBorder="1" applyAlignment="1" applyProtection="1">
      <alignment vertical="top"/>
      <protection/>
    </xf>
    <xf numFmtId="0" fontId="58" fillId="0" borderId="19" xfId="0" applyNumberFormat="1" applyFont="1" applyFill="1" applyBorder="1" applyAlignment="1" applyProtection="1">
      <alignment/>
      <protection/>
    </xf>
    <xf numFmtId="0" fontId="58" fillId="0" borderId="14" xfId="0" applyNumberFormat="1" applyFont="1" applyFill="1" applyBorder="1" applyAlignment="1" applyProtection="1">
      <alignment vertical="top"/>
      <protection/>
    </xf>
    <xf numFmtId="0" fontId="58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59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3" fontId="59" fillId="0" borderId="0" xfId="0" applyNumberFormat="1" applyFont="1" applyFill="1" applyBorder="1" applyAlignment="1" applyProtection="1">
      <alignment vertical="top"/>
      <protection/>
    </xf>
    <xf numFmtId="4" fontId="59" fillId="0" borderId="0" xfId="0" applyNumberFormat="1" applyFont="1" applyFill="1" applyBorder="1" applyAlignment="1" applyProtection="1">
      <alignment vertical="top"/>
      <protection/>
    </xf>
    <xf numFmtId="4" fontId="13" fillId="0" borderId="0" xfId="0" applyNumberFormat="1" applyFont="1" applyFill="1" applyBorder="1" applyAlignment="1" applyProtection="1">
      <alignment horizontal="right" vertical="top"/>
      <protection/>
    </xf>
    <xf numFmtId="0" fontId="59" fillId="0" borderId="0" xfId="0" applyNumberFormat="1" applyFont="1" applyFill="1" applyBorder="1" applyAlignment="1" applyProtection="1">
      <alignment horizontal="left" vertical="top" wrapText="1"/>
      <protection/>
    </xf>
    <xf numFmtId="4" fontId="59" fillId="0" borderId="0" xfId="0" applyNumberFormat="1" applyFont="1" applyFill="1" applyBorder="1" applyAlignment="1" applyProtection="1">
      <alignment horizontal="right" vertical="top"/>
      <protection locked="0"/>
    </xf>
    <xf numFmtId="0" fontId="59" fillId="0" borderId="0" xfId="0" applyNumberFormat="1" applyFont="1" applyFill="1" applyBorder="1" applyAlignment="1" applyProtection="1">
      <alignment horizontal="left" vertical="top"/>
      <protection/>
    </xf>
    <xf numFmtId="0" fontId="59" fillId="0" borderId="0" xfId="0" applyNumberFormat="1" applyFont="1" applyFill="1" applyBorder="1" applyAlignment="1" applyProtection="1">
      <alignment horizontal="left" vertical="top"/>
      <protection/>
    </xf>
    <xf numFmtId="4" fontId="58" fillId="0" borderId="0" xfId="0" applyNumberFormat="1" applyFont="1" applyFill="1" applyBorder="1" applyAlignment="1" applyProtection="1">
      <alignment horizontal="right"/>
      <protection/>
    </xf>
    <xf numFmtId="4" fontId="58" fillId="0" borderId="0" xfId="0" applyNumberFormat="1" applyFont="1" applyFill="1" applyBorder="1" applyAlignment="1" applyProtection="1">
      <alignment horizontal="right" vertical="top"/>
      <protection/>
    </xf>
    <xf numFmtId="0" fontId="58" fillId="0" borderId="0" xfId="0" applyNumberFormat="1" applyFont="1" applyFill="1" applyBorder="1" applyAlignment="1" applyProtection="1">
      <alignment horizontal="left" vertical="top"/>
      <protection/>
    </xf>
    <xf numFmtId="4" fontId="58" fillId="0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 vertical="top"/>
      <protection/>
    </xf>
    <xf numFmtId="4" fontId="13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4" fontId="59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4" fontId="13" fillId="0" borderId="0" xfId="0" applyNumberFormat="1" applyFont="1" applyFill="1" applyBorder="1" applyAlignment="1" applyProtection="1">
      <alignment horizontal="right" vertical="top" wrapText="1"/>
      <protection/>
    </xf>
    <xf numFmtId="0" fontId="58" fillId="0" borderId="14" xfId="0" applyNumberFormat="1" applyFont="1" applyFill="1" applyBorder="1" applyAlignment="1" applyProtection="1">
      <alignment horizontal="left" vertical="top" wrapText="1"/>
      <protection/>
    </xf>
    <xf numFmtId="0" fontId="58" fillId="0" borderId="0" xfId="0" applyNumberFormat="1" applyFont="1" applyFill="1" applyBorder="1" applyAlignment="1" applyProtection="1">
      <alignment horizontal="left" vertical="top" wrapText="1"/>
      <protection/>
    </xf>
    <xf numFmtId="0" fontId="58" fillId="0" borderId="10" xfId="0" applyNumberFormat="1" applyFont="1" applyFill="1" applyBorder="1" applyAlignment="1" applyProtection="1">
      <alignment horizontal="left" wrapText="1"/>
      <protection/>
    </xf>
    <xf numFmtId="3" fontId="13" fillId="0" borderId="0" xfId="0" applyNumberFormat="1" applyFont="1" applyFill="1" applyBorder="1" applyAlignment="1" applyProtection="1">
      <alignment horizontal="right" vertical="top" wrapText="1"/>
      <protection/>
    </xf>
    <xf numFmtId="0" fontId="58" fillId="0" borderId="0" xfId="0" applyNumberFormat="1" applyFont="1" applyFill="1" applyBorder="1" applyAlignment="1" applyProtection="1">
      <alignment horizontal="left" wrapText="1"/>
      <protection/>
    </xf>
    <xf numFmtId="0" fontId="58" fillId="0" borderId="15" xfId="0" applyNumberFormat="1" applyFont="1" applyFill="1" applyBorder="1" applyAlignment="1" applyProtection="1">
      <alignment vertical="top"/>
      <protection/>
    </xf>
    <xf numFmtId="0" fontId="58" fillId="0" borderId="11" xfId="0" applyNumberFormat="1" applyFont="1" applyFill="1" applyBorder="1" applyAlignment="1" applyProtection="1">
      <alignment vertical="top"/>
      <protection/>
    </xf>
    <xf numFmtId="0" fontId="13" fillId="0" borderId="11" xfId="0" applyNumberFormat="1" applyFont="1" applyFill="1" applyBorder="1" applyAlignment="1" applyProtection="1">
      <alignment vertical="top"/>
      <protection/>
    </xf>
    <xf numFmtId="3" fontId="59" fillId="0" borderId="11" xfId="0" applyNumberFormat="1" applyFont="1" applyFill="1" applyBorder="1" applyAlignment="1" applyProtection="1">
      <alignment vertical="top"/>
      <protection/>
    </xf>
    <xf numFmtId="0" fontId="58" fillId="0" borderId="20" xfId="0" applyNumberFormat="1" applyFont="1" applyFill="1" applyBorder="1" applyAlignment="1" applyProtection="1">
      <alignment/>
      <protection/>
    </xf>
    <xf numFmtId="0" fontId="58" fillId="0" borderId="16" xfId="0" applyNumberFormat="1" applyFont="1" applyFill="1" applyBorder="1" applyAlignment="1" applyProtection="1">
      <alignment vertical="top"/>
      <protection/>
    </xf>
    <xf numFmtId="3" fontId="59" fillId="0" borderId="16" xfId="0" applyNumberFormat="1" applyFont="1" applyFill="1" applyBorder="1" applyAlignment="1" applyProtection="1">
      <alignment vertical="top"/>
      <protection/>
    </xf>
    <xf numFmtId="4" fontId="59" fillId="0" borderId="16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59" fillId="0" borderId="0" xfId="0" applyNumberFormat="1" applyFont="1" applyFill="1" applyBorder="1" applyAlignment="1" applyProtection="1">
      <alignment/>
      <protection/>
    </xf>
    <xf numFmtId="4" fontId="59" fillId="0" borderId="0" xfId="0" applyNumberFormat="1" applyFont="1" applyFill="1" applyBorder="1" applyAlignment="1" applyProtection="1">
      <alignment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0" fontId="60" fillId="0" borderId="0" xfId="0" applyNumberFormat="1" applyFont="1" applyFill="1" applyBorder="1" applyAlignment="1" applyProtection="1">
      <alignment horizontal="center"/>
      <protection/>
    </xf>
    <xf numFmtId="4" fontId="59" fillId="0" borderId="11" xfId="0" applyNumberFormat="1" applyFont="1" applyFill="1" applyBorder="1" applyAlignment="1" applyProtection="1">
      <alignment horizontal="center"/>
      <protection locked="0"/>
    </xf>
    <xf numFmtId="0" fontId="58" fillId="0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49" fontId="58" fillId="0" borderId="16" xfId="0" applyNumberFormat="1" applyFont="1" applyFill="1" applyBorder="1" applyAlignment="1" applyProtection="1">
      <alignment horizontal="center"/>
      <protection locked="0"/>
    </xf>
    <xf numFmtId="49" fontId="58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59" fillId="0" borderId="0" xfId="0" applyNumberFormat="1" applyFont="1" applyFill="1" applyBorder="1" applyAlignment="1" applyProtection="1">
      <alignment horizontal="right"/>
      <protection/>
    </xf>
    <xf numFmtId="49" fontId="59" fillId="0" borderId="0" xfId="0" applyNumberFormat="1" applyFont="1" applyFill="1" applyBorder="1" applyAlignment="1" applyProtection="1">
      <alignment horizontal="center" vertical="top" wrapText="1"/>
      <protection locked="0"/>
    </xf>
    <xf numFmtId="0" fontId="61" fillId="33" borderId="13" xfId="0" applyNumberFormat="1" applyFont="1" applyFill="1" applyBorder="1" applyAlignment="1" applyProtection="1">
      <alignment horizontal="center"/>
      <protection/>
    </xf>
    <xf numFmtId="0" fontId="61" fillId="33" borderId="16" xfId="0" applyNumberFormat="1" applyFont="1" applyFill="1" applyBorder="1" applyAlignment="1" applyProtection="1">
      <alignment horizontal="center"/>
      <protection/>
    </xf>
    <xf numFmtId="0" fontId="61" fillId="33" borderId="19" xfId="0" applyNumberFormat="1" applyFont="1" applyFill="1" applyBorder="1" applyAlignment="1" applyProtection="1">
      <alignment horizontal="center"/>
      <protection/>
    </xf>
    <xf numFmtId="49" fontId="45" fillId="33" borderId="14" xfId="0" applyNumberFormat="1" applyFont="1" applyFill="1" applyBorder="1" applyAlignment="1" applyProtection="1">
      <alignment horizontal="center"/>
      <protection/>
    </xf>
    <xf numFmtId="49" fontId="45" fillId="33" borderId="0" xfId="0" applyNumberFormat="1" applyFont="1" applyFill="1" applyBorder="1" applyAlignment="1" applyProtection="1">
      <alignment horizontal="center"/>
      <protection/>
    </xf>
    <xf numFmtId="49" fontId="45" fillId="33" borderId="10" xfId="0" applyNumberFormat="1" applyFont="1" applyFill="1" applyBorder="1" applyAlignment="1" applyProtection="1">
      <alignment horizontal="center"/>
      <protection/>
    </xf>
    <xf numFmtId="49" fontId="45" fillId="33" borderId="15" xfId="0" applyNumberFormat="1" applyFont="1" applyFill="1" applyBorder="1" applyAlignment="1" applyProtection="1">
      <alignment horizontal="center"/>
      <protection/>
    </xf>
    <xf numFmtId="49" fontId="45" fillId="33" borderId="11" xfId="0" applyNumberFormat="1" applyFont="1" applyFill="1" applyBorder="1" applyAlignment="1" applyProtection="1">
      <alignment horizontal="center"/>
      <protection/>
    </xf>
    <xf numFmtId="49" fontId="45" fillId="33" borderId="20" xfId="0" applyNumberFormat="1" applyFont="1" applyFill="1" applyBorder="1" applyAlignment="1" applyProtection="1">
      <alignment horizontal="center"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2" fillId="0" borderId="17" xfId="0" applyNumberFormat="1" applyFont="1" applyFill="1" applyBorder="1" applyAlignment="1" applyProtection="1">
      <alignment/>
      <protection/>
    </xf>
    <xf numFmtId="0" fontId="58" fillId="0" borderId="17" xfId="0" applyNumberFormat="1" applyFont="1" applyFill="1" applyBorder="1" applyAlignment="1" applyProtection="1">
      <alignment/>
      <protection/>
    </xf>
    <xf numFmtId="0" fontId="62" fillId="0" borderId="17" xfId="0" applyNumberFormat="1" applyFont="1" applyFill="1" applyBorder="1" applyAlignment="1" applyProtection="1">
      <alignment horizontal="center"/>
      <protection/>
    </xf>
    <xf numFmtId="0" fontId="62" fillId="0" borderId="10" xfId="0" applyNumberFormat="1" applyFont="1" applyFill="1" applyBorder="1" applyAlignment="1" applyProtection="1">
      <alignment/>
      <protection/>
    </xf>
    <xf numFmtId="37" fontId="45" fillId="33" borderId="21" xfId="0" applyNumberFormat="1" applyFont="1" applyFill="1" applyBorder="1" applyAlignment="1" applyProtection="1">
      <alignment horizontal="center" vertical="center"/>
      <protection/>
    </xf>
    <xf numFmtId="37" fontId="45" fillId="33" borderId="21" xfId="0" applyNumberFormat="1" applyFont="1" applyFill="1" applyBorder="1" applyAlignment="1" applyProtection="1">
      <alignment horizontal="center" vertical="center" wrapText="1"/>
      <protection/>
    </xf>
    <xf numFmtId="37" fontId="45" fillId="33" borderId="21" xfId="0" applyNumberFormat="1" applyFont="1" applyFill="1" applyBorder="1" applyAlignment="1" applyProtection="1">
      <alignment horizontal="center" vertical="center"/>
      <protection/>
    </xf>
    <xf numFmtId="37" fontId="45" fillId="33" borderId="21" xfId="0" applyNumberFormat="1" applyFont="1" applyFill="1" applyBorder="1" applyAlignment="1" applyProtection="1">
      <alignment horizontal="center" wrapText="1"/>
      <protection/>
    </xf>
    <xf numFmtId="4" fontId="58" fillId="0" borderId="26" xfId="0" applyNumberFormat="1" applyFont="1" applyFill="1" applyBorder="1" applyAlignment="1" applyProtection="1">
      <alignment horizontal="center"/>
      <protection/>
    </xf>
    <xf numFmtId="0" fontId="58" fillId="0" borderId="14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NumberFormat="1" applyFont="1" applyFill="1" applyBorder="1" applyAlignment="1" applyProtection="1">
      <alignment horizontal="left" vertical="center" wrapText="1"/>
      <protection/>
    </xf>
    <xf numFmtId="4" fontId="58" fillId="0" borderId="24" xfId="0" applyNumberFormat="1" applyFont="1" applyFill="1" applyBorder="1" applyAlignment="1" applyProtection="1">
      <alignment horizontal="right" vertical="center" wrapText="1"/>
      <protection/>
    </xf>
    <xf numFmtId="0" fontId="58" fillId="0" borderId="15" xfId="0" applyNumberFormat="1" applyFont="1" applyFill="1" applyBorder="1" applyAlignment="1" applyProtection="1">
      <alignment horizontal="center" vertical="center"/>
      <protection/>
    </xf>
    <xf numFmtId="0" fontId="58" fillId="0" borderId="11" xfId="0" applyNumberFormat="1" applyFont="1" applyFill="1" applyBorder="1" applyAlignment="1" applyProtection="1">
      <alignment horizontal="center" vertical="center"/>
      <protection/>
    </xf>
    <xf numFmtId="0" fontId="58" fillId="0" borderId="20" xfId="0" applyNumberFormat="1" applyFont="1" applyFill="1" applyBorder="1" applyAlignment="1" applyProtection="1">
      <alignment wrapText="1"/>
      <protection/>
    </xf>
    <xf numFmtId="49" fontId="58" fillId="0" borderId="25" xfId="0" applyNumberFormat="1" applyFont="1" applyFill="1" applyBorder="1" applyAlignment="1" applyProtection="1">
      <alignment horizontal="right"/>
      <protection/>
    </xf>
    <xf numFmtId="0" fontId="58" fillId="0" borderId="25" xfId="0" applyNumberFormat="1" applyFont="1" applyFill="1" applyBorder="1" applyAlignment="1" applyProtection="1">
      <alignment horizontal="right"/>
      <protection/>
    </xf>
    <xf numFmtId="0" fontId="62" fillId="0" borderId="12" xfId="0" applyNumberFormat="1" applyFont="1" applyFill="1" applyBorder="1" applyAlignment="1" applyProtection="1">
      <alignment horizontal="center"/>
      <protection/>
    </xf>
    <xf numFmtId="0" fontId="62" fillId="0" borderId="18" xfId="0" applyNumberFormat="1" applyFont="1" applyFill="1" applyBorder="1" applyAlignment="1" applyProtection="1">
      <alignment horizontal="left" wrapText="1"/>
      <protection/>
    </xf>
    <xf numFmtId="4" fontId="62" fillId="0" borderId="21" xfId="0" applyNumberFormat="1" applyFont="1" applyFill="1" applyBorder="1" applyAlignment="1" applyProtection="1">
      <alignment horizontal="right" vertical="center" wrapText="1"/>
      <protection/>
    </xf>
    <xf numFmtId="4" fontId="62" fillId="0" borderId="26" xfId="0" applyNumberFormat="1" applyFont="1" applyFill="1" applyBorder="1" applyAlignment="1" applyProtection="1">
      <alignment horizontal="right" wrapText="1"/>
      <protection/>
    </xf>
    <xf numFmtId="0" fontId="59" fillId="0" borderId="16" xfId="0" applyNumberFormat="1" applyFont="1" applyFill="1" applyBorder="1" applyAlignment="1" applyProtection="1">
      <alignment vertical="top" wrapText="1"/>
      <protection/>
    </xf>
    <xf numFmtId="4" fontId="59" fillId="0" borderId="16" xfId="0" applyNumberFormat="1" applyFont="1" applyFill="1" applyBorder="1" applyAlignment="1" applyProtection="1">
      <alignment vertical="top" wrapText="1"/>
      <protection/>
    </xf>
    <xf numFmtId="4" fontId="59" fillId="0" borderId="19" xfId="0" applyNumberFormat="1" applyFont="1" applyFill="1" applyBorder="1" applyAlignment="1" applyProtection="1">
      <alignment vertical="top" wrapText="1"/>
      <protection/>
    </xf>
    <xf numFmtId="4" fontId="13" fillId="0" borderId="12" xfId="0" applyNumberFormat="1" applyFont="1" applyFill="1" applyBorder="1" applyAlignment="1" applyProtection="1">
      <alignment horizontal="center" vertical="top" wrapText="1"/>
      <protection/>
    </xf>
    <xf numFmtId="4" fontId="13" fillId="0" borderId="18" xfId="0" applyNumberFormat="1" applyFont="1" applyFill="1" applyBorder="1" applyAlignment="1" applyProtection="1">
      <alignment horizontal="center" vertical="top" wrapText="1"/>
      <protection/>
    </xf>
    <xf numFmtId="4" fontId="62" fillId="0" borderId="25" xfId="0" applyNumberFormat="1" applyFont="1" applyFill="1" applyBorder="1" applyAlignment="1" applyProtection="1">
      <alignment horizontal="right" wrapText="1"/>
      <protection/>
    </xf>
    <xf numFmtId="0" fontId="62" fillId="0" borderId="11" xfId="0" applyNumberFormat="1" applyFont="1" applyFill="1" applyBorder="1" applyAlignment="1" applyProtection="1">
      <alignment/>
      <protection/>
    </xf>
    <xf numFmtId="0" fontId="62" fillId="0" borderId="11" xfId="0" applyNumberFormat="1" applyFont="1" applyFill="1" applyBorder="1" applyAlignment="1" applyProtection="1">
      <alignment horizontal="center"/>
      <protection/>
    </xf>
    <xf numFmtId="0" fontId="58" fillId="0" borderId="26" xfId="0" applyNumberFormat="1" applyFont="1" applyFill="1" applyBorder="1" applyAlignment="1" applyProtection="1">
      <alignment horizontal="center"/>
      <protection/>
    </xf>
    <xf numFmtId="0" fontId="62" fillId="0" borderId="14" xfId="0" applyNumberFormat="1" applyFont="1" applyFill="1" applyBorder="1" applyAlignment="1" applyProtection="1">
      <alignment horizontal="left"/>
      <protection/>
    </xf>
    <xf numFmtId="0" fontId="62" fillId="0" borderId="0" xfId="0" applyNumberFormat="1" applyFont="1" applyFill="1" applyBorder="1" applyAlignment="1" applyProtection="1">
      <alignment horizontal="left"/>
      <protection/>
    </xf>
    <xf numFmtId="4" fontId="62" fillId="0" borderId="24" xfId="0" applyNumberFormat="1" applyFont="1" applyFill="1" applyBorder="1" applyAlignment="1" applyProtection="1">
      <alignment horizontal="right" vertical="center" wrapText="1"/>
      <protection/>
    </xf>
    <xf numFmtId="0" fontId="58" fillId="0" borderId="14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 wrapText="1"/>
      <protection/>
    </xf>
    <xf numFmtId="0" fontId="58" fillId="0" borderId="10" xfId="0" applyNumberFormat="1" applyFont="1" applyFill="1" applyBorder="1" applyAlignment="1" applyProtection="1">
      <alignment vertical="center" wrapText="1"/>
      <protection/>
    </xf>
    <xf numFmtId="0" fontId="58" fillId="0" borderId="10" xfId="0" applyNumberFormat="1" applyFont="1" applyFill="1" applyBorder="1" applyAlignment="1" applyProtection="1">
      <alignment vertical="center" wrapText="1"/>
      <protection/>
    </xf>
    <xf numFmtId="4" fontId="58" fillId="0" borderId="24" xfId="0" applyNumberFormat="1" applyFont="1" applyFill="1" applyBorder="1" applyAlignment="1" applyProtection="1">
      <alignment horizontal="right"/>
      <protection/>
    </xf>
    <xf numFmtId="0" fontId="58" fillId="0" borderId="27" xfId="0" applyNumberFormat="1" applyFont="1" applyFill="1" applyBorder="1" applyAlignment="1" applyProtection="1">
      <alignment/>
      <protection/>
    </xf>
    <xf numFmtId="0" fontId="62" fillId="0" borderId="35" xfId="0" applyNumberFormat="1" applyFont="1" applyFill="1" applyBorder="1" applyAlignment="1" applyProtection="1">
      <alignment vertical="center" wrapText="1"/>
      <protection/>
    </xf>
    <xf numFmtId="0" fontId="62" fillId="0" borderId="0" xfId="0" applyNumberFormat="1" applyFont="1" applyFill="1" applyBorder="1" applyAlignment="1" applyProtection="1">
      <alignment vertical="center" wrapText="1"/>
      <protection/>
    </xf>
    <xf numFmtId="0" fontId="62" fillId="0" borderId="10" xfId="0" applyNumberFormat="1" applyFont="1" applyFill="1" applyBorder="1" applyAlignment="1" applyProtection="1">
      <alignment vertical="center" wrapText="1"/>
      <protection/>
    </xf>
    <xf numFmtId="0" fontId="62" fillId="0" borderId="14" xfId="0" applyNumberFormat="1" applyFont="1" applyFill="1" applyBorder="1" applyAlignment="1" applyProtection="1">
      <alignment horizontal="center" vertical="center"/>
      <protection/>
    </xf>
    <xf numFmtId="4" fontId="62" fillId="0" borderId="24" xfId="0" applyNumberFormat="1" applyFont="1" applyFill="1" applyBorder="1" applyAlignment="1" applyProtection="1">
      <alignment horizontal="right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4" fontId="58" fillId="0" borderId="25" xfId="0" applyNumberFormat="1" applyFont="1" applyFill="1" applyBorder="1" applyAlignment="1" applyProtection="1">
      <alignment horizontal="right"/>
      <protection/>
    </xf>
    <xf numFmtId="4" fontId="62" fillId="0" borderId="26" xfId="0" applyNumberFormat="1" applyFont="1" applyFill="1" applyBorder="1" applyAlignment="1" applyProtection="1">
      <alignment horizontal="right"/>
      <protection/>
    </xf>
    <xf numFmtId="4" fontId="13" fillId="0" borderId="16" xfId="0" applyNumberFormat="1" applyFont="1" applyFill="1" applyBorder="1" applyAlignment="1" applyProtection="1">
      <alignment vertical="top" wrapText="1"/>
      <protection/>
    </xf>
    <xf numFmtId="4" fontId="13" fillId="0" borderId="19" xfId="0" applyNumberFormat="1" applyFont="1" applyFill="1" applyBorder="1" applyAlignment="1" applyProtection="1">
      <alignment vertical="top" wrapText="1"/>
      <protection/>
    </xf>
    <xf numFmtId="4" fontId="62" fillId="0" borderId="25" xfId="0" applyNumberFormat="1" applyFont="1" applyFill="1" applyBorder="1" applyAlignment="1" applyProtection="1">
      <alignment horizontal="right"/>
      <protection/>
    </xf>
    <xf numFmtId="0" fontId="62" fillId="0" borderId="0" xfId="0" applyNumberFormat="1" applyFont="1" applyFill="1" applyBorder="1" applyAlignment="1" applyProtection="1">
      <alignment horizontal="center"/>
      <protection/>
    </xf>
    <xf numFmtId="0" fontId="59" fillId="0" borderId="11" xfId="0" applyNumberFormat="1" applyFont="1" applyFill="1" applyBorder="1" applyAlignment="1" applyProtection="1">
      <alignment horizontal="center" vertical="center"/>
      <protection locked="0"/>
    </xf>
    <xf numFmtId="4" fontId="59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49" fontId="58" fillId="0" borderId="16" xfId="0" applyNumberFormat="1" applyFont="1" applyFill="1" applyBorder="1" applyAlignment="1" applyProtection="1">
      <alignment horizontal="center" vertical="center"/>
      <protection locked="0"/>
    </xf>
    <xf numFmtId="49" fontId="59" fillId="0" borderId="0" xfId="0" applyNumberFormat="1" applyFont="1" applyFill="1" applyBorder="1" applyAlignment="1" applyProtection="1">
      <alignment vertical="center"/>
      <protection/>
    </xf>
    <xf numFmtId="49" fontId="58" fillId="0" borderId="0" xfId="0" applyNumberFormat="1" applyFont="1" applyFill="1" applyBorder="1" applyAlignment="1" applyProtection="1">
      <alignment vertical="center"/>
      <protection/>
    </xf>
    <xf numFmtId="49" fontId="5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33" borderId="14" xfId="0" applyNumberFormat="1" applyFont="1" applyFill="1" applyBorder="1" applyAlignment="1" applyProtection="1">
      <alignment horizontal="center"/>
      <protection/>
    </xf>
    <xf numFmtId="49" fontId="27" fillId="33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0" fillId="33" borderId="13" xfId="0" applyNumberFormat="1" applyFont="1" applyFill="1" applyBorder="1" applyAlignment="1" applyProtection="1">
      <alignment horizontal="center"/>
      <protection/>
    </xf>
    <xf numFmtId="0" fontId="30" fillId="33" borderId="16" xfId="0" applyNumberFormat="1" applyFont="1" applyFill="1" applyBorder="1" applyAlignment="1" applyProtection="1">
      <alignment horizontal="center"/>
      <protection/>
    </xf>
    <xf numFmtId="0" fontId="30" fillId="33" borderId="19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49" fontId="4" fillId="33" borderId="14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49" fontId="4" fillId="33" borderId="15" xfId="0" applyNumberFormat="1" applyFont="1" applyFill="1" applyBorder="1" applyAlignment="1" applyProtection="1">
      <alignment horizontal="center"/>
      <protection/>
    </xf>
    <xf numFmtId="49" fontId="4" fillId="33" borderId="11" xfId="0" applyNumberFormat="1" applyFont="1" applyFill="1" applyBorder="1" applyAlignment="1" applyProtection="1">
      <alignment horizontal="center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justify" vertical="center" wrapText="1"/>
      <protection/>
    </xf>
    <xf numFmtId="4" fontId="1" fillId="0" borderId="24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NumberFormat="1" applyFont="1" applyFill="1" applyBorder="1" applyAlignment="1" applyProtection="1">
      <alignment/>
      <protection/>
    </xf>
    <xf numFmtId="0" fontId="38" fillId="0" borderId="15" xfId="0" applyNumberFormat="1" applyFont="1" applyFill="1" applyBorder="1" applyAlignment="1" applyProtection="1">
      <alignment horizontal="justify" vertical="top" wrapText="1"/>
      <protection/>
    </xf>
    <xf numFmtId="0" fontId="38" fillId="0" borderId="20" xfId="0" applyNumberFormat="1" applyFont="1" applyFill="1" applyBorder="1" applyAlignment="1" applyProtection="1">
      <alignment horizontal="justify" vertical="top" wrapText="1"/>
      <protection/>
    </xf>
    <xf numFmtId="4" fontId="38" fillId="0" borderId="25" xfId="0" applyNumberFormat="1" applyFont="1" applyFill="1" applyBorder="1" applyAlignment="1" applyProtection="1">
      <alignment horizontal="right" vertical="top" wrapText="1"/>
      <protection/>
    </xf>
    <xf numFmtId="0" fontId="38" fillId="0" borderId="14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7" fillId="0" borderId="11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7" fillId="0" borderId="11" xfId="0" applyNumberFormat="1" applyFont="1" applyFill="1" applyBorder="1" applyAlignment="1" applyProtection="1">
      <alignment horizont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" fillId="0" borderId="16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61" fillId="33" borderId="13" xfId="0" applyNumberFormat="1" applyFont="1" applyFill="1" applyBorder="1" applyAlignment="1" applyProtection="1">
      <alignment horizontal="center"/>
      <protection/>
    </xf>
    <xf numFmtId="49" fontId="61" fillId="33" borderId="16" xfId="0" applyNumberFormat="1" applyFont="1" applyFill="1" applyBorder="1" applyAlignment="1" applyProtection="1">
      <alignment horizontal="center"/>
      <protection/>
    </xf>
    <xf numFmtId="49" fontId="61" fillId="33" borderId="19" xfId="0" applyNumberFormat="1" applyFont="1" applyFill="1" applyBorder="1" applyAlignment="1" applyProtection="1">
      <alignment horizontal="center"/>
      <protection/>
    </xf>
    <xf numFmtId="0" fontId="45" fillId="33" borderId="21" xfId="0" applyNumberFormat="1" applyFont="1" applyFill="1" applyBorder="1" applyAlignment="1" applyProtection="1">
      <alignment horizontal="center" vertical="center" wrapText="1"/>
      <protection/>
    </xf>
    <xf numFmtId="0" fontId="45" fillId="33" borderId="21" xfId="0" applyNumberFormat="1" applyFont="1" applyFill="1" applyBorder="1" applyAlignment="1" applyProtection="1">
      <alignment horizontal="center" vertical="center" wrapText="1"/>
      <protection/>
    </xf>
    <xf numFmtId="0" fontId="58" fillId="0" borderId="19" xfId="0" applyNumberFormat="1" applyFont="1" applyFill="1" applyBorder="1" applyAlignment="1" applyProtection="1">
      <alignment horizontal="justify" vertical="center" wrapText="1"/>
      <protection/>
    </xf>
    <xf numFmtId="0" fontId="58" fillId="0" borderId="26" xfId="0" applyNumberFormat="1" applyFont="1" applyFill="1" applyBorder="1" applyAlignment="1" applyProtection="1">
      <alignment horizontal="justify" vertical="center" wrapText="1"/>
      <protection/>
    </xf>
    <xf numFmtId="0" fontId="62" fillId="0" borderId="12" xfId="0" applyNumberFormat="1" applyFont="1" applyFill="1" applyBorder="1" applyAlignment="1" applyProtection="1">
      <alignment horizontal="justify" vertical="center" wrapText="1"/>
      <protection/>
    </xf>
    <xf numFmtId="0" fontId="62" fillId="0" borderId="18" xfId="0" applyNumberFormat="1" applyFont="1" applyFill="1" applyBorder="1" applyAlignment="1" applyProtection="1">
      <alignment horizontal="justify" vertical="center" wrapText="1"/>
      <protection/>
    </xf>
    <xf numFmtId="0" fontId="62" fillId="0" borderId="14" xfId="0" applyNumberFormat="1" applyFont="1" applyFill="1" applyBorder="1" applyAlignment="1" applyProtection="1">
      <alignment/>
      <protection/>
    </xf>
    <xf numFmtId="0" fontId="60" fillId="0" borderId="11" xfId="0" applyNumberFormat="1" applyFont="1" applyFill="1" applyBorder="1" applyAlignment="1" applyProtection="1">
      <alignment horizontal="center"/>
      <protection/>
    </xf>
    <xf numFmtId="0" fontId="60" fillId="0" borderId="11" xfId="0" applyNumberFormat="1" applyFont="1" applyFill="1" applyBorder="1" applyAlignment="1" applyProtection="1">
      <alignment horizontal="center"/>
      <protection/>
    </xf>
    <xf numFmtId="49" fontId="58" fillId="0" borderId="16" xfId="0" applyNumberFormat="1" applyFont="1" applyFill="1" applyBorder="1" applyAlignment="1" applyProtection="1">
      <alignment vertical="center"/>
      <protection/>
    </xf>
    <xf numFmtId="0" fontId="63" fillId="0" borderId="0" xfId="0" applyFont="1" applyAlignment="1">
      <alignment/>
    </xf>
    <xf numFmtId="0" fontId="63" fillId="0" borderId="11" xfId="0" applyNumberFormat="1" applyFont="1" applyFill="1" applyBorder="1" applyAlignment="1" applyProtection="1">
      <alignment/>
      <protection/>
    </xf>
    <xf numFmtId="0" fontId="63" fillId="0" borderId="10" xfId="0" applyNumberFormat="1" applyFont="1" applyFill="1" applyBorder="1" applyAlignment="1" applyProtection="1">
      <alignment/>
      <protection/>
    </xf>
    <xf numFmtId="49" fontId="64" fillId="33" borderId="13" xfId="0" applyNumberFormat="1" applyFont="1" applyFill="1" applyBorder="1" applyAlignment="1" applyProtection="1">
      <alignment horizontal="center"/>
      <protection/>
    </xf>
    <xf numFmtId="49" fontId="64" fillId="33" borderId="16" xfId="0" applyNumberFormat="1" applyFont="1" applyFill="1" applyBorder="1" applyAlignment="1" applyProtection="1">
      <alignment horizontal="center"/>
      <protection/>
    </xf>
    <xf numFmtId="49" fontId="64" fillId="33" borderId="19" xfId="0" applyNumberFormat="1" applyFont="1" applyFill="1" applyBorder="1" applyAlignment="1" applyProtection="1">
      <alignment horizontal="center"/>
      <protection/>
    </xf>
    <xf numFmtId="0" fontId="63" fillId="0" borderId="14" xfId="0" applyNumberFormat="1" applyFont="1" applyFill="1" applyBorder="1" applyAlignment="1" applyProtection="1">
      <alignment/>
      <protection/>
    </xf>
    <xf numFmtId="49" fontId="65" fillId="33" borderId="14" xfId="0" applyNumberFormat="1" applyFont="1" applyFill="1" applyBorder="1" applyAlignment="1" applyProtection="1">
      <alignment horizontal="center"/>
      <protection/>
    </xf>
    <xf numFmtId="49" fontId="65" fillId="33" borderId="0" xfId="0" applyNumberFormat="1" applyFont="1" applyFill="1" applyBorder="1" applyAlignment="1" applyProtection="1">
      <alignment horizontal="center"/>
      <protection/>
    </xf>
    <xf numFmtId="49" fontId="65" fillId="33" borderId="10" xfId="0" applyNumberFormat="1" applyFont="1" applyFill="1" applyBorder="1" applyAlignment="1" applyProtection="1">
      <alignment horizontal="center"/>
      <protection/>
    </xf>
    <xf numFmtId="49" fontId="65" fillId="33" borderId="15" xfId="0" applyNumberFormat="1" applyFont="1" applyFill="1" applyBorder="1" applyAlignment="1" applyProtection="1">
      <alignment horizontal="center"/>
      <protection/>
    </xf>
    <xf numFmtId="49" fontId="65" fillId="33" borderId="11" xfId="0" applyNumberFormat="1" applyFont="1" applyFill="1" applyBorder="1" applyAlignment="1" applyProtection="1">
      <alignment horizontal="center"/>
      <protection/>
    </xf>
    <xf numFmtId="49" fontId="65" fillId="33" borderId="20" xfId="0" applyNumberFormat="1" applyFont="1" applyFill="1" applyBorder="1" applyAlignment="1" applyProtection="1">
      <alignment horizontal="center"/>
      <protection/>
    </xf>
    <xf numFmtId="0" fontId="63" fillId="0" borderId="17" xfId="0" applyNumberFormat="1" applyFont="1" applyFill="1" applyBorder="1" applyAlignment="1" applyProtection="1">
      <alignment/>
      <protection/>
    </xf>
    <xf numFmtId="0" fontId="65" fillId="33" borderId="13" xfId="0" applyNumberFormat="1" applyFont="1" applyFill="1" applyBorder="1" applyAlignment="1" applyProtection="1">
      <alignment horizontal="center" vertical="center"/>
      <protection/>
    </xf>
    <xf numFmtId="0" fontId="65" fillId="33" borderId="19" xfId="0" applyNumberFormat="1" applyFont="1" applyFill="1" applyBorder="1" applyAlignment="1" applyProtection="1">
      <alignment horizontal="center" vertical="center"/>
      <protection/>
    </xf>
    <xf numFmtId="0" fontId="65" fillId="33" borderId="21" xfId="0" applyNumberFormat="1" applyFont="1" applyFill="1" applyBorder="1" applyAlignment="1" applyProtection="1">
      <alignment horizontal="center" vertical="center" wrapText="1"/>
      <protection/>
    </xf>
    <xf numFmtId="0" fontId="65" fillId="33" borderId="14" xfId="0" applyNumberFormat="1" applyFont="1" applyFill="1" applyBorder="1" applyAlignment="1" applyProtection="1">
      <alignment horizontal="center" vertical="center"/>
      <protection/>
    </xf>
    <xf numFmtId="0" fontId="65" fillId="33" borderId="10" xfId="0" applyNumberFormat="1" applyFont="1" applyFill="1" applyBorder="1" applyAlignment="1" applyProtection="1">
      <alignment horizontal="center" vertical="center"/>
      <protection/>
    </xf>
    <xf numFmtId="0" fontId="65" fillId="33" borderId="21" xfId="0" applyNumberFormat="1" applyFont="1" applyFill="1" applyBorder="1" applyAlignment="1" applyProtection="1">
      <alignment horizontal="center" vertical="center" wrapText="1"/>
      <protection/>
    </xf>
    <xf numFmtId="0" fontId="65" fillId="33" borderId="15" xfId="0" applyNumberFormat="1" applyFont="1" applyFill="1" applyBorder="1" applyAlignment="1" applyProtection="1">
      <alignment horizontal="center" vertical="center"/>
      <protection/>
    </xf>
    <xf numFmtId="0" fontId="65" fillId="33" borderId="20" xfId="0" applyNumberFormat="1" applyFont="1" applyFill="1" applyBorder="1" applyAlignment="1" applyProtection="1">
      <alignment horizontal="center" vertical="center"/>
      <protection/>
    </xf>
    <xf numFmtId="0" fontId="63" fillId="0" borderId="13" xfId="0" applyNumberFormat="1" applyFont="1" applyFill="1" applyBorder="1" applyAlignment="1" applyProtection="1">
      <alignment horizontal="justify" vertical="center" wrapText="1"/>
      <protection/>
    </xf>
    <xf numFmtId="0" fontId="63" fillId="0" borderId="19" xfId="0" applyNumberFormat="1" applyFont="1" applyFill="1" applyBorder="1" applyAlignment="1" applyProtection="1">
      <alignment horizontal="justify" vertical="center" wrapText="1"/>
      <protection/>
    </xf>
    <xf numFmtId="0" fontId="63" fillId="0" borderId="26" xfId="0" applyNumberFormat="1" applyFont="1" applyFill="1" applyBorder="1" applyAlignment="1" applyProtection="1">
      <alignment horizontal="justify" vertical="center" wrapText="1"/>
      <protection/>
    </xf>
    <xf numFmtId="0" fontId="63" fillId="0" borderId="14" xfId="0" applyNumberFormat="1" applyFont="1" applyFill="1" applyBorder="1" applyAlignment="1" applyProtection="1">
      <alignment horizontal="justify" vertical="center" wrapText="1"/>
      <protection/>
    </xf>
    <xf numFmtId="0" fontId="66" fillId="0" borderId="10" xfId="0" applyNumberFormat="1" applyFont="1" applyFill="1" applyBorder="1" applyAlignment="1" applyProtection="1">
      <alignment horizontal="justify" vertical="center" wrapText="1"/>
      <protection/>
    </xf>
    <xf numFmtId="4" fontId="63" fillId="0" borderId="24" xfId="0" applyNumberFormat="1" applyFont="1" applyFill="1" applyBorder="1" applyAlignment="1" applyProtection="1">
      <alignment horizontal="right" vertical="center" wrapText="1"/>
      <protection/>
    </xf>
    <xf numFmtId="0" fontId="66" fillId="0" borderId="14" xfId="0" applyNumberFormat="1" applyFont="1" applyFill="1" applyBorder="1" applyAlignment="1" applyProtection="1">
      <alignment horizontal="justify" vertical="center" wrapText="1"/>
      <protection/>
    </xf>
    <xf numFmtId="0" fontId="66" fillId="0" borderId="15" xfId="0" applyNumberFormat="1" applyFont="1" applyFill="1" applyBorder="1" applyAlignment="1" applyProtection="1">
      <alignment horizontal="justify" vertical="center" wrapText="1"/>
      <protection/>
    </xf>
    <xf numFmtId="49" fontId="66" fillId="0" borderId="20" xfId="0" applyNumberFormat="1" applyFont="1" applyFill="1" applyBorder="1" applyAlignment="1" applyProtection="1">
      <alignment horizontal="justify" vertical="center" wrapText="1"/>
      <protection/>
    </xf>
    <xf numFmtId="49" fontId="63" fillId="0" borderId="25" xfId="0" applyNumberFormat="1" applyFont="1" applyFill="1" applyBorder="1" applyAlignment="1" applyProtection="1">
      <alignment horizontal="justify" vertical="center" wrapText="1"/>
      <protection/>
    </xf>
    <xf numFmtId="49" fontId="63" fillId="0" borderId="25" xfId="0" applyNumberFormat="1" applyFont="1" applyFill="1" applyBorder="1" applyAlignment="1" applyProtection="1">
      <alignment horizontal="right" vertical="center" wrapText="1"/>
      <protection/>
    </xf>
    <xf numFmtId="0" fontId="66" fillId="0" borderId="10" xfId="0" applyNumberFormat="1" applyFont="1" applyFill="1" applyBorder="1" applyAlignment="1" applyProtection="1">
      <alignment/>
      <protection/>
    </xf>
    <xf numFmtId="0" fontId="66" fillId="0" borderId="12" xfId="0" applyNumberFormat="1" applyFont="1" applyFill="1" applyBorder="1" applyAlignment="1" applyProtection="1">
      <alignment horizontal="justify" vertical="center" wrapText="1"/>
      <protection/>
    </xf>
    <xf numFmtId="0" fontId="66" fillId="0" borderId="18" xfId="0" applyNumberFormat="1" applyFont="1" applyFill="1" applyBorder="1" applyAlignment="1" applyProtection="1">
      <alignment horizontal="justify" vertical="center" wrapText="1"/>
      <protection/>
    </xf>
    <xf numFmtId="4" fontId="66" fillId="0" borderId="21" xfId="0" applyNumberFormat="1" applyFont="1" applyFill="1" applyBorder="1" applyAlignment="1" applyProtection="1">
      <alignment horizontal="right" vertical="center" wrapText="1"/>
      <protection/>
    </xf>
    <xf numFmtId="4" fontId="63" fillId="0" borderId="21" xfId="0" applyNumberFormat="1" applyFont="1" applyFill="1" applyBorder="1" applyAlignment="1" applyProtection="1">
      <alignment horizontal="right" vertical="center" wrapText="1"/>
      <protection/>
    </xf>
    <xf numFmtId="0" fontId="66" fillId="0" borderId="14" xfId="0" applyNumberFormat="1" applyFont="1" applyFill="1" applyBorder="1" applyAlignment="1" applyProtection="1">
      <alignment/>
      <protection/>
    </xf>
    <xf numFmtId="0" fontId="63" fillId="0" borderId="16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/>
      <protection/>
    </xf>
    <xf numFmtId="49" fontId="63" fillId="0" borderId="16" xfId="0" applyNumberFormat="1" applyFont="1" applyFill="1" applyBorder="1" applyAlignment="1" applyProtection="1">
      <alignment horizontal="center" vertical="center"/>
      <protection locked="0"/>
    </xf>
    <xf numFmtId="49" fontId="67" fillId="0" borderId="0" xfId="0" applyNumberFormat="1" applyFont="1" applyFill="1" applyBorder="1" applyAlignment="1" applyProtection="1">
      <alignment vertical="center"/>
      <protection/>
    </xf>
    <xf numFmtId="49" fontId="63" fillId="0" borderId="16" xfId="0" applyNumberFormat="1" applyFont="1" applyFill="1" applyBorder="1" applyAlignment="1" applyProtection="1">
      <alignment vertical="center"/>
      <protection/>
    </xf>
    <xf numFmtId="49" fontId="6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0" xfId="0" applyNumberFormat="1" applyFont="1" applyFill="1" applyBorder="1" applyAlignment="1" applyProtection="1">
      <alignment vertical="center"/>
      <protection/>
    </xf>
    <xf numFmtId="4" fontId="58" fillId="0" borderId="17" xfId="0" applyNumberFormat="1" applyFont="1" applyFill="1" applyBorder="1" applyAlignment="1" applyProtection="1">
      <alignment/>
      <protection/>
    </xf>
    <xf numFmtId="0" fontId="45" fillId="33" borderId="21" xfId="0" applyNumberFormat="1" applyFont="1" applyFill="1" applyBorder="1" applyAlignment="1" applyProtection="1">
      <alignment horizontal="center" vertical="center"/>
      <protection/>
    </xf>
    <xf numFmtId="4" fontId="45" fillId="33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13" xfId="0" applyNumberFormat="1" applyFont="1" applyFill="1" applyBorder="1" applyAlignment="1" applyProtection="1">
      <alignment horizontal="left" vertical="center" wrapText="1"/>
      <protection/>
    </xf>
    <xf numFmtId="0" fontId="62" fillId="0" borderId="19" xfId="0" applyNumberFormat="1" applyFont="1" applyFill="1" applyBorder="1" applyAlignment="1" applyProtection="1">
      <alignment horizontal="left" vertical="center" wrapText="1"/>
      <protection/>
    </xf>
    <xf numFmtId="4" fontId="62" fillId="0" borderId="26" xfId="0" applyNumberFormat="1" applyFont="1" applyFill="1" applyBorder="1" applyAlignment="1" applyProtection="1">
      <alignment horizontal="right" vertical="center" wrapText="1"/>
      <protection/>
    </xf>
    <xf numFmtId="0" fontId="58" fillId="0" borderId="14" xfId="0" applyNumberFormat="1" applyFont="1" applyFill="1" applyBorder="1" applyAlignment="1" applyProtection="1">
      <alignment horizontal="center" vertical="center" wrapText="1"/>
      <protection/>
    </xf>
    <xf numFmtId="1" fontId="58" fillId="0" borderId="0" xfId="0" applyNumberFormat="1" applyFont="1" applyFill="1" applyBorder="1" applyAlignment="1" applyProtection="1">
      <alignment/>
      <protection/>
    </xf>
    <xf numFmtId="0" fontId="62" fillId="0" borderId="14" xfId="0" applyNumberFormat="1" applyFont="1" applyFill="1" applyBorder="1" applyAlignment="1" applyProtection="1">
      <alignment horizontal="left" vertical="center" wrapText="1"/>
      <protection/>
    </xf>
    <xf numFmtId="0" fontId="62" fillId="0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5" xfId="0" applyNumberFormat="1" applyFont="1" applyFill="1" applyBorder="1" applyAlignment="1" applyProtection="1">
      <alignment horizontal="center" vertical="center" wrapText="1"/>
      <protection/>
    </xf>
    <xf numFmtId="0" fontId="58" fillId="0" borderId="20" xfId="0" applyNumberFormat="1" applyFont="1" applyFill="1" applyBorder="1" applyAlignment="1" applyProtection="1">
      <alignment vertical="center" wrapText="1"/>
      <protection/>
    </xf>
    <xf numFmtId="4" fontId="58" fillId="0" borderId="25" xfId="0" applyNumberFormat="1" applyFont="1" applyFill="1" applyBorder="1" applyAlignment="1" applyProtection="1">
      <alignment horizontal="right" vertical="center" wrapText="1"/>
      <protection/>
    </xf>
    <xf numFmtId="4" fontId="62" fillId="0" borderId="25" xfId="0" applyNumberFormat="1" applyFont="1" applyFill="1" applyBorder="1" applyAlignment="1" applyProtection="1">
      <alignment horizontal="right" vertical="center" wrapText="1"/>
      <protection/>
    </xf>
    <xf numFmtId="4" fontId="62" fillId="0" borderId="21" xfId="0" applyNumberFormat="1" applyFont="1" applyFill="1" applyBorder="1" applyAlignment="1" applyProtection="1">
      <alignment vertical="center" wrapText="1"/>
      <protection/>
    </xf>
    <xf numFmtId="0" fontId="58" fillId="0" borderId="13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NumberFormat="1" applyFont="1" applyFill="1" applyBorder="1" applyAlignment="1" applyProtection="1">
      <alignment vertical="top"/>
      <protection/>
    </xf>
    <xf numFmtId="0" fontId="62" fillId="0" borderId="14" xfId="0" applyNumberFormat="1" applyFont="1" applyFill="1" applyBorder="1" applyAlignment="1" applyProtection="1">
      <alignment horizontal="left" vertical="top" wrapText="1"/>
      <protection/>
    </xf>
    <xf numFmtId="0" fontId="62" fillId="0" borderId="10" xfId="0" applyNumberFormat="1" applyFont="1" applyFill="1" applyBorder="1" applyAlignment="1" applyProtection="1">
      <alignment horizontal="left" vertical="top" wrapText="1"/>
      <protection/>
    </xf>
    <xf numFmtId="4" fontId="62" fillId="0" borderId="24" xfId="0" applyNumberFormat="1" applyFont="1" applyFill="1" applyBorder="1" applyAlignment="1" applyProtection="1">
      <alignment horizontal="right" vertical="top" wrapText="1"/>
      <protection/>
    </xf>
    <xf numFmtId="0" fontId="58" fillId="0" borderId="14" xfId="0" applyNumberFormat="1" applyFont="1" applyFill="1" applyBorder="1" applyAlignment="1" applyProtection="1">
      <alignment horizontal="left" vertical="top"/>
      <protection/>
    </xf>
    <xf numFmtId="0" fontId="58" fillId="0" borderId="10" xfId="0" applyNumberFormat="1" applyFont="1" applyFill="1" applyBorder="1" applyAlignment="1" applyProtection="1">
      <alignment horizontal="justify" vertical="top"/>
      <protection/>
    </xf>
    <xf numFmtId="4" fontId="58" fillId="0" borderId="24" xfId="0" applyNumberFormat="1" applyFont="1" applyFill="1" applyBorder="1" applyAlignment="1" applyProtection="1">
      <alignment horizontal="right" vertical="top" wrapText="1"/>
      <protection/>
    </xf>
    <xf numFmtId="0" fontId="62" fillId="0" borderId="10" xfId="0" applyNumberFormat="1" applyFont="1" applyFill="1" applyBorder="1" applyAlignment="1" applyProtection="1">
      <alignment vertical="top"/>
      <protection/>
    </xf>
    <xf numFmtId="0" fontId="62" fillId="0" borderId="14" xfId="0" applyNumberFormat="1" applyFont="1" applyFill="1" applyBorder="1" applyAlignment="1" applyProtection="1">
      <alignment vertical="top"/>
      <protection/>
    </xf>
    <xf numFmtId="4" fontId="58" fillId="0" borderId="24" xfId="0" applyNumberFormat="1" applyFont="1" applyFill="1" applyBorder="1" applyAlignment="1" applyProtection="1">
      <alignment horizontal="right" vertical="top"/>
      <protection/>
    </xf>
    <xf numFmtId="0" fontId="58" fillId="0" borderId="15" xfId="0" applyNumberFormat="1" applyFont="1" applyFill="1" applyBorder="1" applyAlignment="1" applyProtection="1">
      <alignment horizontal="left" vertical="top"/>
      <protection/>
    </xf>
    <xf numFmtId="0" fontId="58" fillId="0" borderId="20" xfId="0" applyNumberFormat="1" applyFont="1" applyFill="1" applyBorder="1" applyAlignment="1" applyProtection="1">
      <alignment vertical="top"/>
      <protection/>
    </xf>
    <xf numFmtId="4" fontId="58" fillId="0" borderId="25" xfId="0" applyNumberFormat="1" applyFont="1" applyFill="1" applyBorder="1" applyAlignment="1" applyProtection="1">
      <alignment horizontal="right" vertical="top"/>
      <protection/>
    </xf>
    <xf numFmtId="4" fontId="62" fillId="0" borderId="25" xfId="0" applyNumberFormat="1" applyFont="1" applyFill="1" applyBorder="1" applyAlignment="1" applyProtection="1">
      <alignment horizontal="right" vertical="top" wrapText="1"/>
      <protection/>
    </xf>
    <xf numFmtId="0" fontId="62" fillId="0" borderId="12" xfId="0" applyNumberFormat="1" applyFont="1" applyFill="1" applyBorder="1" applyAlignment="1" applyProtection="1">
      <alignment horizontal="left" vertical="top"/>
      <protection/>
    </xf>
    <xf numFmtId="0" fontId="62" fillId="0" borderId="18" xfId="0" applyNumberFormat="1" applyFont="1" applyFill="1" applyBorder="1" applyAlignment="1" applyProtection="1">
      <alignment vertical="top"/>
      <protection/>
    </xf>
    <xf numFmtId="4" fontId="62" fillId="0" borderId="21" xfId="0" applyNumberFormat="1" applyFont="1" applyFill="1" applyBorder="1" applyAlignment="1" applyProtection="1">
      <alignment horizontal="right" vertical="top"/>
      <protection/>
    </xf>
    <xf numFmtId="4" fontId="62" fillId="0" borderId="21" xfId="0" applyNumberFormat="1" applyFont="1" applyFill="1" applyBorder="1" applyAlignment="1" applyProtection="1">
      <alignment horizontal="right" vertical="top" wrapText="1"/>
      <protection/>
    </xf>
    <xf numFmtId="4" fontId="58" fillId="0" borderId="16" xfId="0" applyNumberFormat="1" applyFont="1" applyFill="1" applyBorder="1" applyAlignment="1" applyProtection="1">
      <alignment/>
      <protection/>
    </xf>
    <xf numFmtId="49" fontId="27" fillId="33" borderId="14" xfId="0" applyNumberFormat="1" applyFont="1" applyFill="1" applyBorder="1" applyAlignment="1" applyProtection="1">
      <alignment horizontal="center" vertical="center"/>
      <protection/>
    </xf>
    <xf numFmtId="49" fontId="45" fillId="33" borderId="14" xfId="0" applyNumberFormat="1" applyFont="1" applyFill="1" applyBorder="1" applyAlignment="1" applyProtection="1">
      <alignment horizontal="center" vertical="center"/>
      <protection/>
    </xf>
    <xf numFmtId="49" fontId="27" fillId="33" borderId="1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140625" style="0" customWidth="1"/>
    <col min="2" max="2" width="5.8515625" style="0" customWidth="1"/>
    <col min="3" max="3" width="2.140625" style="0" customWidth="1"/>
    <col min="4" max="4" width="3.7109375" style="0" customWidth="1"/>
    <col min="5" max="6" width="15.7109375" style="0" customWidth="1"/>
    <col min="7" max="7" width="15.00390625" style="0" customWidth="1"/>
    <col min="8" max="8" width="1.8515625" style="0" customWidth="1"/>
    <col min="9" max="21" width="15.7109375" style="0" customWidth="1"/>
  </cols>
  <sheetData>
    <row r="1" spans="2:22" ht="1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0"/>
      <c r="P1" s="50"/>
      <c r="Q1" s="50"/>
      <c r="R1" s="50"/>
      <c r="S1" s="50"/>
      <c r="T1" s="50"/>
      <c r="U1" s="50"/>
      <c r="V1" s="35"/>
    </row>
    <row r="2" spans="2:22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0"/>
      <c r="P2" s="50"/>
      <c r="Q2" s="50"/>
      <c r="R2" s="50"/>
      <c r="S2" s="50"/>
      <c r="T2" s="50"/>
      <c r="U2" s="50"/>
      <c r="V2" s="35"/>
    </row>
    <row r="3" spans="2:22" ht="15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0"/>
      <c r="P3" s="50"/>
      <c r="Q3" s="50"/>
      <c r="R3" s="50"/>
      <c r="S3" s="50"/>
      <c r="T3" s="50"/>
      <c r="U3" s="50"/>
      <c r="V3" s="35"/>
    </row>
    <row r="4" spans="2:22" ht="15" customHeight="1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1"/>
      <c r="P4" s="51"/>
      <c r="Q4" s="51"/>
      <c r="R4" s="51"/>
      <c r="S4" s="51"/>
      <c r="T4" s="51"/>
      <c r="U4" s="51"/>
      <c r="V4" s="35"/>
    </row>
    <row r="5" spans="2:22" ht="16.5" customHeight="1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0"/>
      <c r="P5" s="50"/>
      <c r="Q5" s="50"/>
      <c r="R5" s="50"/>
      <c r="S5" s="50"/>
      <c r="T5" s="50"/>
      <c r="U5" s="50"/>
      <c r="V5" s="35"/>
    </row>
    <row r="6" spans="2:14" ht="15">
      <c r="B6" s="4"/>
      <c r="C6" s="15"/>
      <c r="D6" s="15"/>
      <c r="E6" s="4"/>
      <c r="F6" s="15"/>
      <c r="G6" s="15"/>
      <c r="H6" s="15"/>
      <c r="I6" s="41"/>
      <c r="J6" s="41"/>
      <c r="K6" s="41"/>
      <c r="L6" s="41"/>
      <c r="M6" s="41"/>
      <c r="N6" s="41"/>
    </row>
    <row r="7" spans="1:21" ht="30" customHeight="1">
      <c r="A7" s="1"/>
      <c r="B7" s="5" t="s">
        <v>4</v>
      </c>
      <c r="C7" s="16" t="s">
        <v>11</v>
      </c>
      <c r="D7" s="16"/>
      <c r="E7" s="16"/>
      <c r="F7" s="16"/>
      <c r="G7" s="16"/>
      <c r="H7" s="36"/>
      <c r="I7" s="42" t="s">
        <v>49</v>
      </c>
      <c r="J7" s="42" t="s">
        <v>55</v>
      </c>
      <c r="K7" s="42" t="s">
        <v>57</v>
      </c>
      <c r="L7" s="42" t="s">
        <v>59</v>
      </c>
      <c r="M7" s="42" t="s">
        <v>61</v>
      </c>
      <c r="N7" s="42" t="s">
        <v>65</v>
      </c>
      <c r="O7" s="52"/>
      <c r="P7" s="58"/>
      <c r="Q7" s="58"/>
      <c r="R7" s="58"/>
      <c r="S7" s="58"/>
      <c r="T7" s="58"/>
      <c r="U7" s="58"/>
    </row>
    <row r="8" spans="1:22" ht="17.25" customHeight="1">
      <c r="A8" s="1"/>
      <c r="B8" s="6"/>
      <c r="C8" s="17" t="s">
        <v>12</v>
      </c>
      <c r="D8" s="17"/>
      <c r="E8" s="17"/>
      <c r="F8" s="17"/>
      <c r="G8" s="17"/>
      <c r="H8" s="37"/>
      <c r="I8" s="63">
        <f aca="true" t="shared" si="0" ref="I8:N8">SUM(I9:I18)</f>
        <v>50459296.26</v>
      </c>
      <c r="J8" s="63">
        <f t="shared" si="0"/>
        <v>0</v>
      </c>
      <c r="K8" s="63">
        <f t="shared" si="0"/>
        <v>50459296.26</v>
      </c>
      <c r="L8" s="63">
        <f t="shared" si="0"/>
        <v>10448027.22</v>
      </c>
      <c r="M8" s="63">
        <f t="shared" si="0"/>
        <v>10447942.22</v>
      </c>
      <c r="N8" s="63">
        <f t="shared" si="0"/>
        <v>85</v>
      </c>
      <c r="O8" s="53"/>
      <c r="P8" s="35"/>
      <c r="Q8" s="35"/>
      <c r="R8" s="35"/>
      <c r="S8" s="35"/>
      <c r="T8" s="35"/>
      <c r="U8" s="35"/>
      <c r="V8" s="35"/>
    </row>
    <row r="9" spans="1:22" ht="15">
      <c r="A9" s="1"/>
      <c r="B9" s="7">
        <v>1</v>
      </c>
      <c r="C9" s="18"/>
      <c r="D9" s="28" t="s">
        <v>23</v>
      </c>
      <c r="E9" s="28"/>
      <c r="F9" s="28"/>
      <c r="G9" s="28"/>
      <c r="H9" s="38"/>
      <c r="I9" s="43">
        <v>80000</v>
      </c>
      <c r="J9" s="43">
        <v>0</v>
      </c>
      <c r="K9" s="43">
        <v>80000</v>
      </c>
      <c r="L9" s="43">
        <v>23613</v>
      </c>
      <c r="M9" s="43">
        <v>23613</v>
      </c>
      <c r="N9" s="43">
        <v>0</v>
      </c>
      <c r="O9" s="53"/>
      <c r="P9" s="35"/>
      <c r="Q9" s="35"/>
      <c r="R9" s="35"/>
      <c r="S9" s="35"/>
      <c r="T9" s="35"/>
      <c r="U9" s="35"/>
      <c r="V9" s="35"/>
    </row>
    <row r="10" spans="1:22" ht="15">
      <c r="A10" s="1"/>
      <c r="B10" s="7">
        <v>2</v>
      </c>
      <c r="C10" s="18"/>
      <c r="D10" s="28" t="s">
        <v>24</v>
      </c>
      <c r="E10" s="28"/>
      <c r="F10" s="28"/>
      <c r="G10" s="28"/>
      <c r="H10" s="38"/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53"/>
      <c r="P10" s="35"/>
      <c r="Q10" s="35"/>
      <c r="R10" s="35"/>
      <c r="S10" s="35"/>
      <c r="T10" s="35"/>
      <c r="U10" s="35"/>
      <c r="V10" s="35"/>
    </row>
    <row r="11" spans="1:22" ht="15">
      <c r="A11" s="1"/>
      <c r="B11" s="7">
        <v>3</v>
      </c>
      <c r="C11" s="18"/>
      <c r="D11" s="28" t="s">
        <v>25</v>
      </c>
      <c r="E11" s="28"/>
      <c r="F11" s="28"/>
      <c r="G11" s="28"/>
      <c r="H11" s="38"/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53"/>
      <c r="P11" s="35"/>
      <c r="Q11" s="35"/>
      <c r="R11" s="35"/>
      <c r="S11" s="35"/>
      <c r="T11" s="35"/>
      <c r="U11" s="35"/>
      <c r="V11" s="35"/>
    </row>
    <row r="12" spans="1:22" ht="15">
      <c r="A12" s="1"/>
      <c r="B12" s="7">
        <v>4</v>
      </c>
      <c r="C12" s="18"/>
      <c r="D12" s="28" t="s">
        <v>26</v>
      </c>
      <c r="E12" s="28"/>
      <c r="F12" s="28"/>
      <c r="G12" s="28"/>
      <c r="H12" s="38"/>
      <c r="I12" s="43">
        <v>691974.5</v>
      </c>
      <c r="J12" s="43">
        <v>0</v>
      </c>
      <c r="K12" s="43">
        <v>691974.5</v>
      </c>
      <c r="L12" s="43">
        <v>218434</v>
      </c>
      <c r="M12" s="43">
        <v>218349</v>
      </c>
      <c r="N12" s="43">
        <v>85</v>
      </c>
      <c r="O12" s="53"/>
      <c r="P12" s="35"/>
      <c r="Q12" s="35"/>
      <c r="R12" s="35"/>
      <c r="S12" s="35"/>
      <c r="T12" s="35"/>
      <c r="U12" s="35"/>
      <c r="V12" s="35"/>
    </row>
    <row r="13" spans="1:22" ht="15">
      <c r="A13" s="1"/>
      <c r="B13" s="7">
        <v>5</v>
      </c>
      <c r="C13" s="18"/>
      <c r="D13" s="28" t="s">
        <v>27</v>
      </c>
      <c r="E13" s="28"/>
      <c r="F13" s="28"/>
      <c r="G13" s="28"/>
      <c r="H13" s="38"/>
      <c r="I13" s="43">
        <v>232100</v>
      </c>
      <c r="J13" s="43">
        <v>0</v>
      </c>
      <c r="K13" s="43">
        <v>232100</v>
      </c>
      <c r="L13" s="43">
        <v>91129.44</v>
      </c>
      <c r="M13" s="43">
        <v>91129.44</v>
      </c>
      <c r="N13" s="43">
        <v>0</v>
      </c>
      <c r="O13" s="53"/>
      <c r="P13" s="35"/>
      <c r="Q13" s="35"/>
      <c r="R13" s="35"/>
      <c r="S13" s="35"/>
      <c r="T13" s="35"/>
      <c r="U13" s="35"/>
      <c r="V13" s="35"/>
    </row>
    <row r="14" spans="1:22" ht="15">
      <c r="A14" s="1"/>
      <c r="B14" s="7">
        <v>6</v>
      </c>
      <c r="C14" s="18"/>
      <c r="D14" s="28" t="s">
        <v>28</v>
      </c>
      <c r="E14" s="28"/>
      <c r="F14" s="28"/>
      <c r="G14" s="28"/>
      <c r="H14" s="38"/>
      <c r="I14" s="43">
        <v>21100</v>
      </c>
      <c r="J14" s="43">
        <v>0</v>
      </c>
      <c r="K14" s="43">
        <v>21100</v>
      </c>
      <c r="L14" s="43">
        <v>116630.69</v>
      </c>
      <c r="M14" s="43">
        <v>116630.69</v>
      </c>
      <c r="N14" s="43">
        <v>0</v>
      </c>
      <c r="O14" s="53"/>
      <c r="P14" s="35"/>
      <c r="Q14" s="35"/>
      <c r="R14" s="35"/>
      <c r="S14" s="35"/>
      <c r="T14" s="35"/>
      <c r="U14" s="35"/>
      <c r="V14" s="35"/>
    </row>
    <row r="15" spans="1:22" ht="15">
      <c r="A15" s="1"/>
      <c r="B15" s="7">
        <v>7</v>
      </c>
      <c r="C15" s="18"/>
      <c r="D15" s="28" t="s">
        <v>29</v>
      </c>
      <c r="E15" s="28"/>
      <c r="F15" s="28"/>
      <c r="G15" s="28"/>
      <c r="H15" s="38"/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53"/>
      <c r="P15" s="35"/>
      <c r="Q15" s="35"/>
      <c r="R15" s="35"/>
      <c r="S15" s="35"/>
      <c r="T15" s="35"/>
      <c r="U15" s="35"/>
      <c r="V15" s="35"/>
    </row>
    <row r="16" spans="1:22" ht="15">
      <c r="A16" s="1"/>
      <c r="B16" s="7">
        <v>8</v>
      </c>
      <c r="C16" s="18"/>
      <c r="D16" s="28" t="s">
        <v>30</v>
      </c>
      <c r="E16" s="28"/>
      <c r="F16" s="28"/>
      <c r="G16" s="28"/>
      <c r="H16" s="38"/>
      <c r="I16" s="43">
        <v>49434121.76</v>
      </c>
      <c r="J16" s="43">
        <v>0</v>
      </c>
      <c r="K16" s="43">
        <v>49434121.76</v>
      </c>
      <c r="L16" s="43">
        <v>9998220.09</v>
      </c>
      <c r="M16" s="43">
        <v>9998220.09</v>
      </c>
      <c r="N16" s="43">
        <v>0</v>
      </c>
      <c r="O16" s="53"/>
      <c r="P16" s="35"/>
      <c r="Q16" s="35"/>
      <c r="R16" s="35"/>
      <c r="S16" s="35"/>
      <c r="T16" s="35"/>
      <c r="U16" s="35"/>
      <c r="V16" s="35"/>
    </row>
    <row r="17" spans="1:22" ht="15">
      <c r="A17" s="1"/>
      <c r="B17" s="7">
        <v>9</v>
      </c>
      <c r="C17" s="18"/>
      <c r="D17" s="28" t="s">
        <v>31</v>
      </c>
      <c r="E17" s="28"/>
      <c r="F17" s="28"/>
      <c r="G17" s="28"/>
      <c r="H17" s="38"/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53"/>
      <c r="P17" s="35"/>
      <c r="Q17" s="35"/>
      <c r="R17" s="35"/>
      <c r="S17" s="35"/>
      <c r="T17" s="35"/>
      <c r="U17" s="35"/>
      <c r="V17" s="35"/>
    </row>
    <row r="18" spans="1:22" ht="15">
      <c r="A18" s="1"/>
      <c r="B18" s="7">
        <v>0</v>
      </c>
      <c r="C18" s="18"/>
      <c r="D18" s="28" t="s">
        <v>32</v>
      </c>
      <c r="E18" s="28"/>
      <c r="F18" s="28"/>
      <c r="G18" s="28"/>
      <c r="H18" s="38"/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53"/>
      <c r="P18" s="35"/>
      <c r="Q18" s="35"/>
      <c r="R18" s="35"/>
      <c r="S18" s="35"/>
      <c r="T18" s="35"/>
      <c r="U18" s="35"/>
      <c r="V18" s="35"/>
    </row>
    <row r="19" spans="1:22" ht="17.25" customHeight="1">
      <c r="A19" s="1"/>
      <c r="B19" s="7"/>
      <c r="C19" s="19" t="s">
        <v>13</v>
      </c>
      <c r="D19" s="19"/>
      <c r="E19" s="19"/>
      <c r="F19" s="19"/>
      <c r="G19" s="19"/>
      <c r="H19" s="39"/>
      <c r="I19" s="63">
        <f aca="true" t="shared" si="1" ref="I19:N19">SUM(I20:I28)</f>
        <v>50459296.260000005</v>
      </c>
      <c r="J19" s="63">
        <f t="shared" si="1"/>
        <v>2.3305801732931286E-12</v>
      </c>
      <c r="K19" s="63">
        <f t="shared" si="1"/>
        <v>50459296.260000005</v>
      </c>
      <c r="L19" s="63">
        <f t="shared" si="1"/>
        <v>6987916.43</v>
      </c>
      <c r="M19" s="63">
        <f t="shared" si="1"/>
        <v>6879968.99</v>
      </c>
      <c r="N19" s="63">
        <f t="shared" si="1"/>
        <v>107947.44</v>
      </c>
      <c r="O19" s="53"/>
      <c r="P19" s="35"/>
      <c r="Q19" s="35"/>
      <c r="R19" s="35"/>
      <c r="S19" s="35"/>
      <c r="T19" s="35"/>
      <c r="U19" s="35"/>
      <c r="V19" s="35"/>
    </row>
    <row r="20" spans="1:22" ht="15">
      <c r="A20" s="1"/>
      <c r="B20" s="7">
        <v>1</v>
      </c>
      <c r="C20" s="18"/>
      <c r="D20" s="28" t="s">
        <v>33</v>
      </c>
      <c r="E20" s="28"/>
      <c r="F20" s="28"/>
      <c r="G20" s="28"/>
      <c r="H20" s="38"/>
      <c r="I20" s="43">
        <v>11630000</v>
      </c>
      <c r="J20" s="43">
        <v>0</v>
      </c>
      <c r="K20" s="43">
        <v>11630000</v>
      </c>
      <c r="L20" s="43">
        <v>3223570</v>
      </c>
      <c r="M20" s="43">
        <v>3223570</v>
      </c>
      <c r="N20" s="43">
        <v>0</v>
      </c>
      <c r="O20" s="53"/>
      <c r="P20" s="35"/>
      <c r="Q20" s="35"/>
      <c r="R20" s="35"/>
      <c r="S20" s="35"/>
      <c r="T20" s="35"/>
      <c r="U20" s="35"/>
      <c r="V20" s="35"/>
    </row>
    <row r="21" spans="1:22" ht="15">
      <c r="A21" s="1"/>
      <c r="B21" s="7">
        <v>2</v>
      </c>
      <c r="C21" s="18"/>
      <c r="D21" s="28" t="s">
        <v>34</v>
      </c>
      <c r="E21" s="28"/>
      <c r="F21" s="28"/>
      <c r="G21" s="28"/>
      <c r="H21" s="38"/>
      <c r="I21" s="43">
        <v>5679000</v>
      </c>
      <c r="J21" s="43">
        <v>340376.17</v>
      </c>
      <c r="K21" s="43">
        <v>6019376.17</v>
      </c>
      <c r="L21" s="43">
        <v>1045703.37</v>
      </c>
      <c r="M21" s="43">
        <v>1045703.37</v>
      </c>
      <c r="N21" s="43">
        <v>0</v>
      </c>
      <c r="O21" s="53"/>
      <c r="P21" s="35"/>
      <c r="Q21" s="35"/>
      <c r="R21" s="35"/>
      <c r="S21" s="35"/>
      <c r="T21" s="35"/>
      <c r="U21" s="35"/>
      <c r="V21" s="35"/>
    </row>
    <row r="22" spans="1:22" ht="15">
      <c r="A22" s="1"/>
      <c r="B22" s="7">
        <v>3</v>
      </c>
      <c r="C22" s="18"/>
      <c r="D22" s="28" t="s">
        <v>35</v>
      </c>
      <c r="E22" s="28"/>
      <c r="F22" s="28"/>
      <c r="G22" s="28"/>
      <c r="H22" s="38"/>
      <c r="I22" s="43">
        <v>8921900</v>
      </c>
      <c r="J22" s="43">
        <v>-325.97</v>
      </c>
      <c r="K22" s="43">
        <v>8921574.03</v>
      </c>
      <c r="L22" s="43">
        <v>2018425.26</v>
      </c>
      <c r="M22" s="43">
        <v>2001684.26</v>
      </c>
      <c r="N22" s="43">
        <v>16741</v>
      </c>
      <c r="O22" s="53"/>
      <c r="P22" s="35"/>
      <c r="Q22" s="35"/>
      <c r="R22" s="35"/>
      <c r="S22" s="35"/>
      <c r="T22" s="35"/>
      <c r="U22" s="35"/>
      <c r="V22" s="35"/>
    </row>
    <row r="23" spans="1:22" ht="15">
      <c r="A23" s="1"/>
      <c r="B23" s="7">
        <v>4</v>
      </c>
      <c r="C23" s="18"/>
      <c r="D23" s="28" t="s">
        <v>31</v>
      </c>
      <c r="E23" s="28"/>
      <c r="F23" s="28"/>
      <c r="G23" s="28"/>
      <c r="H23" s="38"/>
      <c r="I23" s="43">
        <v>3154573</v>
      </c>
      <c r="J23" s="43">
        <v>-340010.76</v>
      </c>
      <c r="K23" s="43">
        <v>2814562.24</v>
      </c>
      <c r="L23" s="43">
        <v>396013</v>
      </c>
      <c r="M23" s="43">
        <v>395018</v>
      </c>
      <c r="N23" s="43">
        <v>995</v>
      </c>
      <c r="O23" s="53"/>
      <c r="P23" s="35"/>
      <c r="Q23" s="35"/>
      <c r="R23" s="35"/>
      <c r="S23" s="35"/>
      <c r="T23" s="35"/>
      <c r="U23" s="35"/>
      <c r="V23" s="35"/>
    </row>
    <row r="24" spans="1:22" ht="15">
      <c r="A24" s="1"/>
      <c r="B24" s="7">
        <v>5</v>
      </c>
      <c r="C24" s="18"/>
      <c r="D24" s="28" t="s">
        <v>36</v>
      </c>
      <c r="E24" s="28"/>
      <c r="F24" s="28"/>
      <c r="G24" s="28"/>
      <c r="H24" s="38"/>
      <c r="I24" s="43">
        <v>640000</v>
      </c>
      <c r="J24" s="43">
        <v>0</v>
      </c>
      <c r="K24" s="43">
        <v>640000</v>
      </c>
      <c r="L24" s="43">
        <v>3500</v>
      </c>
      <c r="M24" s="43">
        <v>3500</v>
      </c>
      <c r="N24" s="43">
        <v>0</v>
      </c>
      <c r="O24" s="53"/>
      <c r="P24" s="35"/>
      <c r="Q24" s="35"/>
      <c r="R24" s="35"/>
      <c r="S24" s="35"/>
      <c r="T24" s="35"/>
      <c r="U24" s="35"/>
      <c r="V24" s="35"/>
    </row>
    <row r="25" spans="1:22" ht="15">
      <c r="A25" s="1"/>
      <c r="B25" s="7">
        <v>6</v>
      </c>
      <c r="C25" s="18"/>
      <c r="D25" s="28" t="s">
        <v>37</v>
      </c>
      <c r="E25" s="28"/>
      <c r="F25" s="28"/>
      <c r="G25" s="28"/>
      <c r="H25" s="38"/>
      <c r="I25" s="43">
        <v>20233823.26</v>
      </c>
      <c r="J25" s="43">
        <v>-39.44</v>
      </c>
      <c r="K25" s="43">
        <v>20233783.82</v>
      </c>
      <c r="L25" s="43">
        <v>300704.8</v>
      </c>
      <c r="M25" s="43">
        <v>210493.36</v>
      </c>
      <c r="N25" s="43">
        <v>90211.44</v>
      </c>
      <c r="O25" s="53"/>
      <c r="P25" s="35"/>
      <c r="Q25" s="35"/>
      <c r="R25" s="35"/>
      <c r="S25" s="35"/>
      <c r="T25" s="35"/>
      <c r="U25" s="35"/>
      <c r="V25" s="35"/>
    </row>
    <row r="26" spans="1:22" ht="15">
      <c r="A26" s="1"/>
      <c r="B26" s="7">
        <v>7</v>
      </c>
      <c r="C26" s="18"/>
      <c r="D26" s="28" t="s">
        <v>38</v>
      </c>
      <c r="E26" s="28"/>
      <c r="F26" s="28"/>
      <c r="G26" s="28"/>
      <c r="H26" s="38"/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53"/>
      <c r="P26" s="35"/>
      <c r="Q26" s="35"/>
      <c r="R26" s="35"/>
      <c r="S26" s="35"/>
      <c r="T26" s="35"/>
      <c r="U26" s="35"/>
      <c r="V26" s="35"/>
    </row>
    <row r="27" spans="1:22" ht="15">
      <c r="A27" s="1"/>
      <c r="B27" s="7">
        <v>8</v>
      </c>
      <c r="C27" s="18"/>
      <c r="D27" s="28" t="s">
        <v>39</v>
      </c>
      <c r="E27" s="28"/>
      <c r="F27" s="28"/>
      <c r="G27" s="28"/>
      <c r="H27" s="38"/>
      <c r="I27" s="43">
        <v>200000</v>
      </c>
      <c r="J27" s="43">
        <v>0</v>
      </c>
      <c r="K27" s="43">
        <v>200000</v>
      </c>
      <c r="L27" s="43">
        <v>0</v>
      </c>
      <c r="M27" s="43">
        <v>0</v>
      </c>
      <c r="N27" s="43">
        <v>0</v>
      </c>
      <c r="O27" s="53"/>
      <c r="P27" s="35"/>
      <c r="Q27" s="35"/>
      <c r="R27" s="35"/>
      <c r="S27" s="35"/>
      <c r="T27" s="35"/>
      <c r="U27" s="35"/>
      <c r="V27" s="35"/>
    </row>
    <row r="28" spans="1:22" ht="15">
      <c r="A28" s="1"/>
      <c r="B28" s="7">
        <v>9</v>
      </c>
      <c r="C28" s="18"/>
      <c r="D28" s="28" t="s">
        <v>40</v>
      </c>
      <c r="E28" s="28"/>
      <c r="F28" s="28"/>
      <c r="G28" s="28"/>
      <c r="H28" s="38"/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53"/>
      <c r="P28" s="35"/>
      <c r="Q28" s="35"/>
      <c r="R28" s="35"/>
      <c r="S28" s="35"/>
      <c r="T28" s="35"/>
      <c r="U28" s="35"/>
      <c r="V28" s="35"/>
    </row>
    <row r="29" spans="1:22" ht="17.25" customHeight="1">
      <c r="A29" s="1"/>
      <c r="B29" s="8"/>
      <c r="C29" s="20" t="s">
        <v>14</v>
      </c>
      <c r="D29" s="20"/>
      <c r="E29" s="20"/>
      <c r="F29" s="20"/>
      <c r="G29" s="20"/>
      <c r="H29" s="40"/>
      <c r="I29" s="63">
        <f aca="true" t="shared" si="2" ref="I29:N29">I8-I19</f>
        <v>0</v>
      </c>
      <c r="J29" s="63">
        <f t="shared" si="2"/>
        <v>-2.3305801732931286E-12</v>
      </c>
      <c r="K29" s="63">
        <f t="shared" si="2"/>
        <v>0</v>
      </c>
      <c r="L29" s="63">
        <f t="shared" si="2"/>
        <v>3460110.790000001</v>
      </c>
      <c r="M29" s="63">
        <f t="shared" si="2"/>
        <v>3567973.2300000004</v>
      </c>
      <c r="N29" s="63">
        <f t="shared" si="2"/>
        <v>-107862.44</v>
      </c>
      <c r="O29" s="53"/>
      <c r="P29" s="35"/>
      <c r="Q29" s="35"/>
      <c r="R29" s="35"/>
      <c r="S29" s="35"/>
      <c r="T29" s="35"/>
      <c r="U29" s="35"/>
      <c r="V29" s="35"/>
    </row>
    <row r="30" spans="2:22" ht="12.75" customHeight="1">
      <c r="B30" s="9"/>
      <c r="C30" s="21"/>
      <c r="D30" s="29"/>
      <c r="E30" s="29"/>
      <c r="F30" s="29"/>
      <c r="G30" s="29"/>
      <c r="H30" s="29"/>
      <c r="I30" s="44"/>
      <c r="J30" s="44"/>
      <c r="K30" s="44"/>
      <c r="L30" s="44"/>
      <c r="M30" s="44"/>
      <c r="N30" s="44"/>
      <c r="O30" s="35"/>
      <c r="P30" s="35"/>
      <c r="Q30" s="35"/>
      <c r="R30" s="35"/>
      <c r="S30" s="35"/>
      <c r="T30" s="35"/>
      <c r="U30" s="35"/>
      <c r="V30" s="35"/>
    </row>
    <row r="31" spans="2:22" ht="15" customHeight="1">
      <c r="B31" s="2" t="s"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0"/>
      <c r="P31" s="50"/>
      <c r="Q31" s="50"/>
      <c r="R31" s="50"/>
      <c r="S31" s="50"/>
      <c r="T31" s="50"/>
      <c r="U31" s="50"/>
      <c r="V31" s="35"/>
    </row>
    <row r="32" spans="2:22" ht="1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0"/>
      <c r="P32" s="50"/>
      <c r="Q32" s="50"/>
      <c r="R32" s="50"/>
      <c r="S32" s="50"/>
      <c r="T32" s="50"/>
      <c r="U32" s="50"/>
      <c r="V32" s="35"/>
    </row>
    <row r="33" spans="2:22" ht="15" customHeight="1">
      <c r="B33" s="2" t="s">
        <v>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0"/>
      <c r="P33" s="50"/>
      <c r="Q33" s="50"/>
      <c r="R33" s="50"/>
      <c r="S33" s="50"/>
      <c r="T33" s="50"/>
      <c r="U33" s="50"/>
      <c r="V33" s="35"/>
    </row>
    <row r="34" spans="2:22" ht="15" customHeight="1">
      <c r="B34" s="3" t="s">
        <v>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1"/>
      <c r="P34" s="51"/>
      <c r="Q34" s="51"/>
      <c r="R34" s="51"/>
      <c r="S34" s="51"/>
      <c r="T34" s="51"/>
      <c r="U34" s="51"/>
      <c r="V34" s="35"/>
    </row>
    <row r="35" spans="2:22" ht="16.5" customHeight="1">
      <c r="B35" s="2" t="s">
        <v>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0"/>
      <c r="P35" s="50"/>
      <c r="Q35" s="50"/>
      <c r="R35" s="50"/>
      <c r="S35" s="50"/>
      <c r="T35" s="50"/>
      <c r="U35" s="50"/>
      <c r="V35" s="35"/>
    </row>
    <row r="36" spans="2:14" ht="15">
      <c r="B36" s="4"/>
      <c r="C36" s="15"/>
      <c r="D36" s="15"/>
      <c r="E36" s="4"/>
      <c r="F36" s="15"/>
      <c r="G36" s="15"/>
      <c r="H36" s="15"/>
      <c r="I36" s="41"/>
      <c r="J36" s="41"/>
      <c r="K36" s="41"/>
      <c r="L36" s="41"/>
      <c r="M36" s="41"/>
      <c r="N36" s="41"/>
    </row>
    <row r="37" spans="1:21" ht="30" customHeight="1">
      <c r="A37" s="1"/>
      <c r="B37" s="5" t="s">
        <v>5</v>
      </c>
      <c r="C37" s="16" t="s">
        <v>15</v>
      </c>
      <c r="D37" s="16"/>
      <c r="E37" s="16"/>
      <c r="F37" s="16"/>
      <c r="G37" s="16"/>
      <c r="H37" s="36"/>
      <c r="I37" s="42" t="s">
        <v>50</v>
      </c>
      <c r="J37" s="42" t="s">
        <v>55</v>
      </c>
      <c r="K37" s="42" t="s">
        <v>57</v>
      </c>
      <c r="L37" s="42" t="s">
        <v>59</v>
      </c>
      <c r="M37" s="42" t="s">
        <v>62</v>
      </c>
      <c r="N37" s="42" t="s">
        <v>66</v>
      </c>
      <c r="O37" s="52"/>
      <c r="P37" s="58"/>
      <c r="Q37" s="58"/>
      <c r="R37" s="58"/>
      <c r="S37" s="58"/>
      <c r="T37" s="58"/>
      <c r="U37" s="58"/>
    </row>
    <row r="38" spans="1:22" ht="17.25" customHeight="1">
      <c r="A38" s="1"/>
      <c r="B38" s="6"/>
      <c r="C38" s="17" t="s">
        <v>16</v>
      </c>
      <c r="D38" s="17"/>
      <c r="E38" s="17"/>
      <c r="F38" s="17"/>
      <c r="G38" s="17"/>
      <c r="H38" s="37"/>
      <c r="I38" s="64">
        <f aca="true" t="shared" si="3" ref="I38:N38">SUM(I39:I45)</f>
        <v>25373866</v>
      </c>
      <c r="J38" s="64">
        <f t="shared" si="3"/>
        <v>0</v>
      </c>
      <c r="K38" s="64">
        <f t="shared" si="3"/>
        <v>25373866</v>
      </c>
      <c r="L38" s="64">
        <f t="shared" si="3"/>
        <v>5546494.71</v>
      </c>
      <c r="M38" s="64">
        <f t="shared" si="3"/>
        <v>5546409.71</v>
      </c>
      <c r="N38" s="64">
        <f t="shared" si="3"/>
        <v>85</v>
      </c>
      <c r="O38" s="54"/>
      <c r="P38" s="59"/>
      <c r="Q38" s="59"/>
      <c r="R38" s="59"/>
      <c r="S38" s="59"/>
      <c r="T38" s="59"/>
      <c r="U38" s="59"/>
      <c r="V38" s="35"/>
    </row>
    <row r="39" spans="1:22" ht="17.25" customHeight="1">
      <c r="A39" s="1"/>
      <c r="B39" s="7">
        <v>11</v>
      </c>
      <c r="C39" s="18"/>
      <c r="D39" s="28" t="s">
        <v>41</v>
      </c>
      <c r="E39" s="28"/>
      <c r="F39" s="28"/>
      <c r="G39" s="28"/>
      <c r="H39" s="38"/>
      <c r="I39" s="45">
        <v>1025174.5</v>
      </c>
      <c r="J39" s="45">
        <v>0</v>
      </c>
      <c r="K39" s="45">
        <v>1025174.5</v>
      </c>
      <c r="L39" s="45">
        <v>355708</v>
      </c>
      <c r="M39" s="45">
        <v>355623</v>
      </c>
      <c r="N39" s="45">
        <v>85</v>
      </c>
      <c r="O39" s="53"/>
      <c r="P39" s="35"/>
      <c r="Q39" s="35"/>
      <c r="R39" s="35"/>
      <c r="S39" s="35"/>
      <c r="T39" s="35"/>
      <c r="U39" s="35"/>
      <c r="V39" s="35"/>
    </row>
    <row r="40" spans="1:22" ht="17.25" customHeight="1">
      <c r="A40" s="1"/>
      <c r="B40" s="7">
        <v>12</v>
      </c>
      <c r="C40" s="18"/>
      <c r="D40" s="28" t="s">
        <v>42</v>
      </c>
      <c r="E40" s="28"/>
      <c r="F40" s="28"/>
      <c r="G40" s="28"/>
      <c r="H40" s="38"/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53"/>
      <c r="P40" s="35"/>
      <c r="Q40" s="35"/>
      <c r="R40" s="35"/>
      <c r="S40" s="35"/>
      <c r="T40" s="35"/>
      <c r="U40" s="35"/>
      <c r="V40" s="35"/>
    </row>
    <row r="41" spans="1:22" ht="17.25" customHeight="1">
      <c r="A41" s="1"/>
      <c r="B41" s="7">
        <v>13</v>
      </c>
      <c r="C41" s="18"/>
      <c r="D41" s="28" t="s">
        <v>43</v>
      </c>
      <c r="E41" s="28"/>
      <c r="F41" s="28"/>
      <c r="G41" s="28"/>
      <c r="H41" s="38"/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53"/>
      <c r="P41" s="35"/>
      <c r="Q41" s="35"/>
      <c r="R41" s="35"/>
      <c r="S41" s="35"/>
      <c r="T41" s="35"/>
      <c r="U41" s="35"/>
      <c r="V41" s="35"/>
    </row>
    <row r="42" spans="1:22" ht="17.25" customHeight="1">
      <c r="A42" s="1"/>
      <c r="B42" s="7">
        <v>14</v>
      </c>
      <c r="C42" s="18"/>
      <c r="D42" s="28" t="s">
        <v>44</v>
      </c>
      <c r="E42" s="28"/>
      <c r="F42" s="28"/>
      <c r="G42" s="28"/>
      <c r="H42" s="38"/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53"/>
      <c r="P42" s="35"/>
      <c r="Q42" s="35"/>
      <c r="R42" s="35"/>
      <c r="S42" s="35"/>
      <c r="T42" s="35"/>
      <c r="U42" s="35"/>
      <c r="V42" s="35"/>
    </row>
    <row r="43" spans="1:22" ht="17.25" customHeight="1">
      <c r="A43" s="1"/>
      <c r="B43" s="7">
        <v>15</v>
      </c>
      <c r="C43" s="18"/>
      <c r="D43" s="28" t="s">
        <v>45</v>
      </c>
      <c r="E43" s="28"/>
      <c r="F43" s="28"/>
      <c r="G43" s="28"/>
      <c r="H43" s="38"/>
      <c r="I43" s="45">
        <v>24348691.5</v>
      </c>
      <c r="J43" s="45">
        <v>0</v>
      </c>
      <c r="K43" s="45">
        <v>24348691.5</v>
      </c>
      <c r="L43" s="45">
        <v>5190786.71</v>
      </c>
      <c r="M43" s="45">
        <v>5190786.71</v>
      </c>
      <c r="N43" s="45">
        <v>0</v>
      </c>
      <c r="O43" s="53"/>
      <c r="P43" s="35"/>
      <c r="Q43" s="35"/>
      <c r="R43" s="35"/>
      <c r="S43" s="35"/>
      <c r="T43" s="35"/>
      <c r="U43" s="35"/>
      <c r="V43" s="35"/>
    </row>
    <row r="44" spans="1:22" ht="17.25" customHeight="1">
      <c r="A44" s="1"/>
      <c r="B44" s="7">
        <v>16</v>
      </c>
      <c r="C44" s="18"/>
      <c r="D44" s="28" t="s">
        <v>46</v>
      </c>
      <c r="E44" s="28"/>
      <c r="F44" s="28"/>
      <c r="G44" s="28"/>
      <c r="H44" s="38"/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53"/>
      <c r="P44" s="35"/>
      <c r="Q44" s="35"/>
      <c r="R44" s="35"/>
      <c r="S44" s="35"/>
      <c r="T44" s="35"/>
      <c r="U44" s="35"/>
      <c r="V44" s="35"/>
    </row>
    <row r="45" spans="1:22" ht="17.25" customHeight="1">
      <c r="A45" s="1"/>
      <c r="B45" s="7">
        <v>17</v>
      </c>
      <c r="C45" s="18"/>
      <c r="D45" s="28" t="s">
        <v>47</v>
      </c>
      <c r="E45" s="28"/>
      <c r="F45" s="28"/>
      <c r="G45" s="28"/>
      <c r="H45" s="38"/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53"/>
      <c r="P45" s="35"/>
      <c r="Q45" s="35"/>
      <c r="R45" s="35"/>
      <c r="S45" s="35"/>
      <c r="T45" s="35"/>
      <c r="U45" s="35"/>
      <c r="V45" s="35"/>
    </row>
    <row r="46" spans="1:22" ht="17.25" customHeight="1">
      <c r="A46" s="1"/>
      <c r="B46" s="7"/>
      <c r="C46" s="19" t="s">
        <v>17</v>
      </c>
      <c r="D46" s="19"/>
      <c r="E46" s="19"/>
      <c r="F46" s="19"/>
      <c r="G46" s="19"/>
      <c r="H46" s="39"/>
      <c r="I46" s="63">
        <f aca="true" t="shared" si="4" ref="I46:N46">SUM(I47:I49)</f>
        <v>25085430.26</v>
      </c>
      <c r="J46" s="63">
        <f t="shared" si="4"/>
        <v>0</v>
      </c>
      <c r="K46" s="63">
        <f t="shared" si="4"/>
        <v>25085430.26</v>
      </c>
      <c r="L46" s="63">
        <f t="shared" si="4"/>
        <v>4901532.51</v>
      </c>
      <c r="M46" s="63">
        <f t="shared" si="4"/>
        <v>4901532.51</v>
      </c>
      <c r="N46" s="63">
        <f t="shared" si="4"/>
        <v>0</v>
      </c>
      <c r="O46" s="54"/>
      <c r="P46" s="59"/>
      <c r="Q46" s="59"/>
      <c r="R46" s="59"/>
      <c r="S46" s="59"/>
      <c r="T46" s="59"/>
      <c r="U46" s="59"/>
      <c r="V46" s="35"/>
    </row>
    <row r="47" spans="1:22" ht="17.25" customHeight="1">
      <c r="A47" s="1"/>
      <c r="B47" s="7">
        <v>25</v>
      </c>
      <c r="C47" s="18"/>
      <c r="D47" s="28" t="s">
        <v>45</v>
      </c>
      <c r="E47" s="28"/>
      <c r="F47" s="28"/>
      <c r="G47" s="28"/>
      <c r="H47" s="38"/>
      <c r="I47" s="45">
        <v>25085430.26</v>
      </c>
      <c r="J47" s="45">
        <v>0</v>
      </c>
      <c r="K47" s="45">
        <v>25085430.26</v>
      </c>
      <c r="L47" s="45">
        <v>4901532.51</v>
      </c>
      <c r="M47" s="45">
        <v>4901532.51</v>
      </c>
      <c r="N47" s="45">
        <v>0</v>
      </c>
      <c r="O47" s="53"/>
      <c r="P47" s="35"/>
      <c r="Q47" s="35"/>
      <c r="R47" s="35"/>
      <c r="S47" s="35"/>
      <c r="T47" s="35"/>
      <c r="U47" s="35"/>
      <c r="V47" s="35"/>
    </row>
    <row r="48" spans="1:22" ht="17.25" customHeight="1">
      <c r="A48" s="1"/>
      <c r="B48" s="7">
        <v>26</v>
      </c>
      <c r="C48" s="18"/>
      <c r="D48" s="28" t="s">
        <v>46</v>
      </c>
      <c r="E48" s="28"/>
      <c r="F48" s="28"/>
      <c r="G48" s="28"/>
      <c r="H48" s="38"/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53"/>
      <c r="P48" s="35"/>
      <c r="Q48" s="35"/>
      <c r="R48" s="35"/>
      <c r="S48" s="35"/>
      <c r="T48" s="35"/>
      <c r="U48" s="35"/>
      <c r="V48" s="35"/>
    </row>
    <row r="49" spans="1:22" ht="17.25" customHeight="1">
      <c r="A49" s="1"/>
      <c r="B49" s="7">
        <v>27</v>
      </c>
      <c r="C49" s="18"/>
      <c r="D49" s="28" t="s">
        <v>48</v>
      </c>
      <c r="E49" s="28"/>
      <c r="F49" s="28"/>
      <c r="G49" s="28"/>
      <c r="H49" s="38"/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53"/>
      <c r="P49" s="35"/>
      <c r="Q49" s="35"/>
      <c r="R49" s="35"/>
      <c r="S49" s="35"/>
      <c r="T49" s="35"/>
      <c r="U49" s="35"/>
      <c r="V49" s="35"/>
    </row>
    <row r="50" spans="1:22" ht="17.25" customHeight="1">
      <c r="A50" s="1"/>
      <c r="B50" s="8"/>
      <c r="C50" s="20" t="s">
        <v>18</v>
      </c>
      <c r="D50" s="20"/>
      <c r="E50" s="20"/>
      <c r="F50" s="20"/>
      <c r="G50" s="20"/>
      <c r="H50" s="40"/>
      <c r="I50" s="63">
        <f aca="true" t="shared" si="5" ref="I50:N50">I38+I46</f>
        <v>50459296.260000005</v>
      </c>
      <c r="J50" s="63">
        <f t="shared" si="5"/>
        <v>0</v>
      </c>
      <c r="K50" s="63">
        <f t="shared" si="5"/>
        <v>50459296.260000005</v>
      </c>
      <c r="L50" s="63">
        <f t="shared" si="5"/>
        <v>10448027.219999999</v>
      </c>
      <c r="M50" s="63">
        <f t="shared" si="5"/>
        <v>10447942.219999999</v>
      </c>
      <c r="N50" s="63">
        <f t="shared" si="5"/>
        <v>85</v>
      </c>
      <c r="O50" s="54"/>
      <c r="P50" s="59"/>
      <c r="Q50" s="59"/>
      <c r="R50" s="59"/>
      <c r="S50" s="59"/>
      <c r="T50" s="59"/>
      <c r="U50" s="59"/>
      <c r="V50" s="35"/>
    </row>
    <row r="51" spans="2:22" ht="4.5" customHeight="1">
      <c r="B51" s="10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35"/>
      <c r="P51" s="35"/>
      <c r="Q51" s="35"/>
      <c r="R51" s="35"/>
      <c r="S51" s="35"/>
      <c r="T51" s="35"/>
      <c r="U51" s="35"/>
      <c r="V51" s="35"/>
    </row>
    <row r="52" spans="1:21" ht="30" customHeight="1">
      <c r="A52" s="1"/>
      <c r="B52" s="5" t="s">
        <v>5</v>
      </c>
      <c r="C52" s="16" t="s">
        <v>19</v>
      </c>
      <c r="D52" s="16"/>
      <c r="E52" s="16"/>
      <c r="F52" s="16"/>
      <c r="G52" s="16"/>
      <c r="H52" s="36"/>
      <c r="I52" s="42" t="s">
        <v>51</v>
      </c>
      <c r="J52" s="42" t="s">
        <v>55</v>
      </c>
      <c r="K52" s="42" t="s">
        <v>57</v>
      </c>
      <c r="L52" s="42" t="s">
        <v>59</v>
      </c>
      <c r="M52" s="42" t="s">
        <v>63</v>
      </c>
      <c r="N52" s="42" t="s">
        <v>67</v>
      </c>
      <c r="O52" s="52"/>
      <c r="P52" s="58"/>
      <c r="Q52" s="58"/>
      <c r="R52" s="58"/>
      <c r="S52" s="58"/>
      <c r="T52" s="58"/>
      <c r="U52" s="58"/>
    </row>
    <row r="53" spans="1:22" ht="17.25" customHeight="1">
      <c r="A53" s="1"/>
      <c r="B53" s="6"/>
      <c r="C53" s="17" t="s">
        <v>16</v>
      </c>
      <c r="D53" s="17"/>
      <c r="E53" s="17"/>
      <c r="F53" s="17"/>
      <c r="G53" s="17"/>
      <c r="H53" s="37"/>
      <c r="I53" s="64">
        <f aca="true" t="shared" si="6" ref="I53:N53">SUM(I54:I60)</f>
        <v>27425473</v>
      </c>
      <c r="J53" s="64">
        <f t="shared" si="6"/>
        <v>0</v>
      </c>
      <c r="K53" s="64">
        <f t="shared" si="6"/>
        <v>27425473</v>
      </c>
      <c r="L53" s="64">
        <f t="shared" si="6"/>
        <v>6102393.100000001</v>
      </c>
      <c r="M53" s="64">
        <f t="shared" si="6"/>
        <v>6083497.100000001</v>
      </c>
      <c r="N53" s="64">
        <f t="shared" si="6"/>
        <v>18896</v>
      </c>
      <c r="O53" s="54"/>
      <c r="P53" s="59"/>
      <c r="Q53" s="59"/>
      <c r="R53" s="59"/>
      <c r="S53" s="59"/>
      <c r="T53" s="59"/>
      <c r="U53" s="59"/>
      <c r="V53" s="35"/>
    </row>
    <row r="54" spans="1:22" ht="17.25" customHeight="1">
      <c r="A54" s="1"/>
      <c r="B54" s="7">
        <v>11</v>
      </c>
      <c r="C54" s="18"/>
      <c r="D54" s="28" t="s">
        <v>41</v>
      </c>
      <c r="E54" s="28"/>
      <c r="F54" s="28"/>
      <c r="G54" s="28"/>
      <c r="H54" s="38"/>
      <c r="I54" s="45">
        <v>1485000</v>
      </c>
      <c r="J54" s="45">
        <v>0</v>
      </c>
      <c r="K54" s="45">
        <v>1485000</v>
      </c>
      <c r="L54" s="45">
        <v>41982.41</v>
      </c>
      <c r="M54" s="45">
        <v>40837.41</v>
      </c>
      <c r="N54" s="45">
        <v>1145</v>
      </c>
      <c r="O54" s="53"/>
      <c r="P54" s="35"/>
      <c r="Q54" s="35"/>
      <c r="R54" s="35"/>
      <c r="S54" s="35"/>
      <c r="T54" s="35"/>
      <c r="U54" s="35"/>
      <c r="V54" s="35"/>
    </row>
    <row r="55" spans="1:22" ht="17.25" customHeight="1">
      <c r="A55" s="1"/>
      <c r="B55" s="7">
        <v>12</v>
      </c>
      <c r="C55" s="18"/>
      <c r="D55" s="28" t="s">
        <v>42</v>
      </c>
      <c r="E55" s="28"/>
      <c r="F55" s="28"/>
      <c r="G55" s="28"/>
      <c r="H55" s="38"/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53"/>
      <c r="P55" s="35"/>
      <c r="Q55" s="35"/>
      <c r="R55" s="35"/>
      <c r="S55" s="35"/>
      <c r="T55" s="35"/>
      <c r="U55" s="35"/>
      <c r="V55" s="35"/>
    </row>
    <row r="56" spans="1:22" ht="17.25" customHeight="1">
      <c r="A56" s="1"/>
      <c r="B56" s="7">
        <v>13</v>
      </c>
      <c r="C56" s="18"/>
      <c r="D56" s="28" t="s">
        <v>43</v>
      </c>
      <c r="E56" s="28"/>
      <c r="F56" s="28"/>
      <c r="G56" s="28"/>
      <c r="H56" s="38"/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53"/>
      <c r="P56" s="35"/>
      <c r="Q56" s="35"/>
      <c r="R56" s="35"/>
      <c r="S56" s="35"/>
      <c r="T56" s="35"/>
      <c r="U56" s="35"/>
      <c r="V56" s="35"/>
    </row>
    <row r="57" spans="1:22" ht="17.25" customHeight="1">
      <c r="A57" s="1"/>
      <c r="B57" s="7">
        <v>14</v>
      </c>
      <c r="C57" s="18"/>
      <c r="D57" s="28" t="s">
        <v>44</v>
      </c>
      <c r="E57" s="28"/>
      <c r="F57" s="28"/>
      <c r="G57" s="28"/>
      <c r="H57" s="38"/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53"/>
      <c r="P57" s="35"/>
      <c r="Q57" s="35"/>
      <c r="R57" s="35"/>
      <c r="S57" s="35"/>
      <c r="T57" s="35"/>
      <c r="U57" s="35"/>
      <c r="V57" s="35"/>
    </row>
    <row r="58" spans="1:22" ht="17.25" customHeight="1">
      <c r="A58" s="1"/>
      <c r="B58" s="7">
        <v>15</v>
      </c>
      <c r="C58" s="18"/>
      <c r="D58" s="28" t="s">
        <v>45</v>
      </c>
      <c r="E58" s="28"/>
      <c r="F58" s="28"/>
      <c r="G58" s="28"/>
      <c r="H58" s="38"/>
      <c r="I58" s="45">
        <v>25940473</v>
      </c>
      <c r="J58" s="45">
        <v>0</v>
      </c>
      <c r="K58" s="45">
        <v>25940473</v>
      </c>
      <c r="L58" s="45">
        <v>6060410.69</v>
      </c>
      <c r="M58" s="45">
        <v>6042659.69</v>
      </c>
      <c r="N58" s="45">
        <v>17751</v>
      </c>
      <c r="O58" s="53"/>
      <c r="P58" s="35"/>
      <c r="Q58" s="35"/>
      <c r="R58" s="35"/>
      <c r="S58" s="35"/>
      <c r="T58" s="35"/>
      <c r="U58" s="35"/>
      <c r="V58" s="35"/>
    </row>
    <row r="59" spans="1:22" ht="17.25" customHeight="1">
      <c r="A59" s="1"/>
      <c r="B59" s="7">
        <v>16</v>
      </c>
      <c r="C59" s="18"/>
      <c r="D59" s="28" t="s">
        <v>46</v>
      </c>
      <c r="E59" s="28"/>
      <c r="F59" s="28"/>
      <c r="G59" s="28"/>
      <c r="H59" s="38"/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53"/>
      <c r="P59" s="35"/>
      <c r="Q59" s="35"/>
      <c r="R59" s="35"/>
      <c r="S59" s="35"/>
      <c r="T59" s="35"/>
      <c r="U59" s="35"/>
      <c r="V59" s="35"/>
    </row>
    <row r="60" spans="1:22" ht="17.25" customHeight="1">
      <c r="A60" s="1"/>
      <c r="B60" s="7">
        <v>17</v>
      </c>
      <c r="C60" s="18"/>
      <c r="D60" s="28" t="s">
        <v>47</v>
      </c>
      <c r="E60" s="28"/>
      <c r="F60" s="28"/>
      <c r="G60" s="28"/>
      <c r="H60" s="38"/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53"/>
      <c r="P60" s="35"/>
      <c r="Q60" s="35"/>
      <c r="R60" s="35"/>
      <c r="S60" s="35"/>
      <c r="T60" s="35"/>
      <c r="U60" s="35"/>
      <c r="V60" s="35"/>
    </row>
    <row r="61" spans="1:22" ht="17.25" customHeight="1">
      <c r="A61" s="1"/>
      <c r="B61" s="7"/>
      <c r="C61" s="19" t="s">
        <v>17</v>
      </c>
      <c r="D61" s="19"/>
      <c r="E61" s="19"/>
      <c r="F61" s="19"/>
      <c r="G61" s="19"/>
      <c r="H61" s="39"/>
      <c r="I61" s="63">
        <f aca="true" t="shared" si="7" ref="I61:N61">SUM(I62:I64)</f>
        <v>23033823.26</v>
      </c>
      <c r="J61" s="63">
        <f t="shared" si="7"/>
        <v>0</v>
      </c>
      <c r="K61" s="63">
        <f t="shared" si="7"/>
        <v>23033823.26</v>
      </c>
      <c r="L61" s="63">
        <f t="shared" si="7"/>
        <v>885523.33</v>
      </c>
      <c r="M61" s="63">
        <f t="shared" si="7"/>
        <v>796471.89</v>
      </c>
      <c r="N61" s="63">
        <f t="shared" si="7"/>
        <v>89051.44</v>
      </c>
      <c r="O61" s="54"/>
      <c r="P61" s="59"/>
      <c r="Q61" s="59"/>
      <c r="R61" s="59"/>
      <c r="S61" s="59"/>
      <c r="T61" s="59"/>
      <c r="U61" s="59"/>
      <c r="V61" s="35"/>
    </row>
    <row r="62" spans="1:22" ht="17.25" customHeight="1">
      <c r="A62" s="1"/>
      <c r="B62" s="7">
        <v>25</v>
      </c>
      <c r="C62" s="18"/>
      <c r="D62" s="28" t="s">
        <v>45</v>
      </c>
      <c r="E62" s="28"/>
      <c r="F62" s="28"/>
      <c r="G62" s="28"/>
      <c r="H62" s="38"/>
      <c r="I62" s="45">
        <v>23033823.26</v>
      </c>
      <c r="J62" s="45">
        <v>0</v>
      </c>
      <c r="K62" s="45">
        <v>23033823.26</v>
      </c>
      <c r="L62" s="45">
        <v>885523.33</v>
      </c>
      <c r="M62" s="45">
        <v>796471.89</v>
      </c>
      <c r="N62" s="45">
        <v>89051.44</v>
      </c>
      <c r="O62" s="53"/>
      <c r="P62" s="35"/>
      <c r="Q62" s="35"/>
      <c r="R62" s="35"/>
      <c r="S62" s="35"/>
      <c r="T62" s="35"/>
      <c r="U62" s="35"/>
      <c r="V62" s="35"/>
    </row>
    <row r="63" spans="1:22" ht="17.25" customHeight="1">
      <c r="A63" s="1"/>
      <c r="B63" s="7">
        <v>26</v>
      </c>
      <c r="C63" s="18"/>
      <c r="D63" s="28" t="s">
        <v>46</v>
      </c>
      <c r="E63" s="28"/>
      <c r="F63" s="28"/>
      <c r="G63" s="28"/>
      <c r="H63" s="38"/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53"/>
      <c r="P63" s="35"/>
      <c r="Q63" s="35"/>
      <c r="R63" s="35"/>
      <c r="S63" s="35"/>
      <c r="T63" s="35"/>
      <c r="U63" s="35"/>
      <c r="V63" s="35"/>
    </row>
    <row r="64" spans="1:22" ht="17.25" customHeight="1">
      <c r="A64" s="1"/>
      <c r="B64" s="7">
        <v>27</v>
      </c>
      <c r="C64" s="18"/>
      <c r="D64" s="28" t="s">
        <v>48</v>
      </c>
      <c r="E64" s="28"/>
      <c r="F64" s="28"/>
      <c r="G64" s="28"/>
      <c r="H64" s="38"/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53"/>
      <c r="P64" s="35"/>
      <c r="Q64" s="35"/>
      <c r="R64" s="35"/>
      <c r="S64" s="35"/>
      <c r="T64" s="35"/>
      <c r="U64" s="35"/>
      <c r="V64" s="35"/>
    </row>
    <row r="65" spans="1:22" ht="17.25" customHeight="1">
      <c r="A65" s="1"/>
      <c r="B65" s="8"/>
      <c r="C65" s="20" t="s">
        <v>20</v>
      </c>
      <c r="D65" s="20"/>
      <c r="E65" s="20"/>
      <c r="F65" s="20"/>
      <c r="G65" s="20"/>
      <c r="H65" s="40"/>
      <c r="I65" s="63">
        <f aca="true" t="shared" si="8" ref="I65:N65">I53+I61</f>
        <v>50459296.260000005</v>
      </c>
      <c r="J65" s="63">
        <f t="shared" si="8"/>
        <v>0</v>
      </c>
      <c r="K65" s="63">
        <f t="shared" si="8"/>
        <v>50459296.260000005</v>
      </c>
      <c r="L65" s="63">
        <f t="shared" si="8"/>
        <v>6987916.430000001</v>
      </c>
      <c r="M65" s="63">
        <f t="shared" si="8"/>
        <v>6879968.99</v>
      </c>
      <c r="N65" s="63">
        <f t="shared" si="8"/>
        <v>107947.44</v>
      </c>
      <c r="O65" s="54"/>
      <c r="P65" s="59"/>
      <c r="Q65" s="59"/>
      <c r="R65" s="59"/>
      <c r="S65" s="59"/>
      <c r="T65" s="59"/>
      <c r="U65" s="59"/>
      <c r="V65" s="35"/>
    </row>
    <row r="66" spans="2:22" ht="6.75" customHeight="1">
      <c r="B66" s="10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35"/>
      <c r="P66" s="35"/>
      <c r="Q66" s="35"/>
      <c r="R66" s="35"/>
      <c r="S66" s="35"/>
      <c r="T66" s="35"/>
      <c r="U66" s="35"/>
      <c r="V66" s="35"/>
    </row>
    <row r="67" spans="1:21" ht="30" customHeight="1">
      <c r="A67" s="1"/>
      <c r="B67" s="5" t="s">
        <v>5</v>
      </c>
      <c r="C67" s="16" t="s">
        <v>21</v>
      </c>
      <c r="D67" s="16"/>
      <c r="E67" s="16"/>
      <c r="F67" s="16"/>
      <c r="G67" s="16"/>
      <c r="H67" s="36"/>
      <c r="I67" s="42" t="s">
        <v>49</v>
      </c>
      <c r="J67" s="42" t="s">
        <v>55</v>
      </c>
      <c r="K67" s="42" t="s">
        <v>57</v>
      </c>
      <c r="L67" s="42" t="s">
        <v>59</v>
      </c>
      <c r="M67" s="42" t="s">
        <v>61</v>
      </c>
      <c r="N67" s="42" t="s">
        <v>68</v>
      </c>
      <c r="O67" s="52"/>
      <c r="P67" s="58"/>
      <c r="Q67" s="58"/>
      <c r="R67" s="58"/>
      <c r="S67" s="58"/>
      <c r="T67" s="58"/>
      <c r="U67" s="58"/>
    </row>
    <row r="68" spans="1:22" ht="17.25" customHeight="1">
      <c r="A68" s="1"/>
      <c r="B68" s="6"/>
      <c r="C68" s="17" t="s">
        <v>16</v>
      </c>
      <c r="D68" s="17"/>
      <c r="E68" s="17"/>
      <c r="F68" s="17"/>
      <c r="G68" s="17"/>
      <c r="H68" s="37"/>
      <c r="I68" s="64">
        <f aca="true" t="shared" si="9" ref="I68:N68">SUM(I69:I75)</f>
        <v>-2051607</v>
      </c>
      <c r="J68" s="64">
        <f t="shared" si="9"/>
        <v>0</v>
      </c>
      <c r="K68" s="64">
        <f t="shared" si="9"/>
        <v>-2051607</v>
      </c>
      <c r="L68" s="64">
        <f t="shared" si="9"/>
        <v>-555898.3899999999</v>
      </c>
      <c r="M68" s="64">
        <f t="shared" si="9"/>
        <v>-537087.3899999999</v>
      </c>
      <c r="N68" s="64">
        <f t="shared" si="9"/>
        <v>-18811</v>
      </c>
      <c r="O68" s="54"/>
      <c r="P68" s="59"/>
      <c r="Q68" s="59"/>
      <c r="R68" s="59"/>
      <c r="S68" s="59"/>
      <c r="T68" s="59"/>
      <c r="U68" s="59"/>
      <c r="V68" s="35"/>
    </row>
    <row r="69" spans="1:22" ht="17.25" customHeight="1">
      <c r="A69" s="1"/>
      <c r="B69" s="7">
        <v>11</v>
      </c>
      <c r="C69" s="18"/>
      <c r="D69" s="28" t="s">
        <v>41</v>
      </c>
      <c r="E69" s="28"/>
      <c r="F69" s="28"/>
      <c r="G69" s="28"/>
      <c r="H69" s="38"/>
      <c r="I69" s="45">
        <v>-459825.5</v>
      </c>
      <c r="J69" s="45">
        <v>0</v>
      </c>
      <c r="K69" s="45">
        <v>-459825.5</v>
      </c>
      <c r="L69" s="45">
        <v>313725.59</v>
      </c>
      <c r="M69" s="45">
        <v>314785.59</v>
      </c>
      <c r="N69" s="45">
        <v>-1060</v>
      </c>
      <c r="O69" s="53"/>
      <c r="P69" s="35"/>
      <c r="Q69" s="35"/>
      <c r="R69" s="35"/>
      <c r="S69" s="35"/>
      <c r="T69" s="35"/>
      <c r="U69" s="35"/>
      <c r="V69" s="35"/>
    </row>
    <row r="70" spans="1:22" ht="17.25" customHeight="1">
      <c r="A70" s="1"/>
      <c r="B70" s="7">
        <v>12</v>
      </c>
      <c r="C70" s="18"/>
      <c r="D70" s="28" t="s">
        <v>42</v>
      </c>
      <c r="E70" s="28"/>
      <c r="F70" s="28"/>
      <c r="G70" s="28"/>
      <c r="H70" s="38"/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53"/>
      <c r="P70" s="35"/>
      <c r="Q70" s="35"/>
      <c r="R70" s="35"/>
      <c r="S70" s="35"/>
      <c r="T70" s="35"/>
      <c r="U70" s="35"/>
      <c r="V70" s="35"/>
    </row>
    <row r="71" spans="1:22" ht="17.25" customHeight="1">
      <c r="A71" s="1"/>
      <c r="B71" s="7">
        <v>13</v>
      </c>
      <c r="C71" s="18"/>
      <c r="D71" s="28" t="s">
        <v>43</v>
      </c>
      <c r="E71" s="28"/>
      <c r="F71" s="28"/>
      <c r="G71" s="28"/>
      <c r="H71" s="38"/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53"/>
      <c r="P71" s="35"/>
      <c r="Q71" s="35"/>
      <c r="R71" s="35"/>
      <c r="S71" s="35"/>
      <c r="T71" s="35"/>
      <c r="U71" s="35"/>
      <c r="V71" s="35"/>
    </row>
    <row r="72" spans="1:22" ht="17.25" customHeight="1">
      <c r="A72" s="1"/>
      <c r="B72" s="7">
        <v>14</v>
      </c>
      <c r="C72" s="18"/>
      <c r="D72" s="28" t="s">
        <v>44</v>
      </c>
      <c r="E72" s="28"/>
      <c r="F72" s="28"/>
      <c r="G72" s="28"/>
      <c r="H72" s="38"/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53"/>
      <c r="P72" s="35"/>
      <c r="Q72" s="35"/>
      <c r="R72" s="35"/>
      <c r="S72" s="35"/>
      <c r="T72" s="35"/>
      <c r="U72" s="35"/>
      <c r="V72" s="35"/>
    </row>
    <row r="73" spans="1:22" ht="17.25" customHeight="1">
      <c r="A73" s="1"/>
      <c r="B73" s="7">
        <v>15</v>
      </c>
      <c r="C73" s="18"/>
      <c r="D73" s="28" t="s">
        <v>45</v>
      </c>
      <c r="E73" s="28"/>
      <c r="F73" s="28"/>
      <c r="G73" s="28"/>
      <c r="H73" s="38"/>
      <c r="I73" s="45">
        <v>-1591781.5</v>
      </c>
      <c r="J73" s="45">
        <v>0</v>
      </c>
      <c r="K73" s="45">
        <v>-1591781.5</v>
      </c>
      <c r="L73" s="45">
        <v>-869623.98</v>
      </c>
      <c r="M73" s="45">
        <v>-851872.98</v>
      </c>
      <c r="N73" s="45">
        <v>-17751</v>
      </c>
      <c r="O73" s="53"/>
      <c r="P73" s="35"/>
      <c r="Q73" s="35"/>
      <c r="R73" s="35"/>
      <c r="S73" s="35"/>
      <c r="T73" s="35"/>
      <c r="U73" s="35"/>
      <c r="V73" s="35"/>
    </row>
    <row r="74" spans="1:22" ht="17.25" customHeight="1">
      <c r="A74" s="1"/>
      <c r="B74" s="7">
        <v>16</v>
      </c>
      <c r="C74" s="18"/>
      <c r="D74" s="28" t="s">
        <v>46</v>
      </c>
      <c r="E74" s="28"/>
      <c r="F74" s="28"/>
      <c r="G74" s="28"/>
      <c r="H74" s="38"/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53"/>
      <c r="P74" s="35"/>
      <c r="Q74" s="35"/>
      <c r="R74" s="35"/>
      <c r="S74" s="35"/>
      <c r="T74" s="35"/>
      <c r="U74" s="35"/>
      <c r="V74" s="35"/>
    </row>
    <row r="75" spans="1:22" ht="17.25" customHeight="1">
      <c r="A75" s="1"/>
      <c r="B75" s="7">
        <v>17</v>
      </c>
      <c r="C75" s="18"/>
      <c r="D75" s="28" t="s">
        <v>47</v>
      </c>
      <c r="E75" s="28"/>
      <c r="F75" s="28"/>
      <c r="G75" s="28"/>
      <c r="H75" s="38"/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53"/>
      <c r="P75" s="35"/>
      <c r="Q75" s="35"/>
      <c r="R75" s="35"/>
      <c r="S75" s="35"/>
      <c r="T75" s="35"/>
      <c r="U75" s="35"/>
      <c r="V75" s="35"/>
    </row>
    <row r="76" spans="1:22" ht="17.25" customHeight="1">
      <c r="A76" s="1"/>
      <c r="B76" s="7"/>
      <c r="C76" s="19" t="s">
        <v>17</v>
      </c>
      <c r="D76" s="19"/>
      <c r="E76" s="19"/>
      <c r="F76" s="19"/>
      <c r="G76" s="19"/>
      <c r="H76" s="39"/>
      <c r="I76" s="63">
        <f aca="true" t="shared" si="10" ref="I76:N76">SUM(I77:I79)</f>
        <v>2051607</v>
      </c>
      <c r="J76" s="63">
        <f t="shared" si="10"/>
        <v>0</v>
      </c>
      <c r="K76" s="63">
        <f t="shared" si="10"/>
        <v>2051607</v>
      </c>
      <c r="L76" s="63">
        <f t="shared" si="10"/>
        <v>4016009.18</v>
      </c>
      <c r="M76" s="63">
        <f t="shared" si="10"/>
        <v>4105060.62</v>
      </c>
      <c r="N76" s="63">
        <f t="shared" si="10"/>
        <v>-89051.44</v>
      </c>
      <c r="O76" s="54"/>
      <c r="P76" s="59"/>
      <c r="Q76" s="59"/>
      <c r="R76" s="59"/>
      <c r="S76" s="59"/>
      <c r="T76" s="59"/>
      <c r="U76" s="59"/>
      <c r="V76" s="35"/>
    </row>
    <row r="77" spans="1:22" ht="17.25" customHeight="1">
      <c r="A77" s="1"/>
      <c r="B77" s="7">
        <v>25</v>
      </c>
      <c r="C77" s="18"/>
      <c r="D77" s="28" t="s">
        <v>45</v>
      </c>
      <c r="E77" s="28"/>
      <c r="F77" s="28"/>
      <c r="G77" s="28"/>
      <c r="H77" s="38"/>
      <c r="I77" s="45">
        <v>2051607</v>
      </c>
      <c r="J77" s="45">
        <v>0</v>
      </c>
      <c r="K77" s="45">
        <v>2051607</v>
      </c>
      <c r="L77" s="45">
        <v>4016009.18</v>
      </c>
      <c r="M77" s="45">
        <v>4105060.62</v>
      </c>
      <c r="N77" s="45">
        <v>-89051.44</v>
      </c>
      <c r="O77" s="53"/>
      <c r="P77" s="35"/>
      <c r="Q77" s="35"/>
      <c r="R77" s="35"/>
      <c r="S77" s="35"/>
      <c r="T77" s="35"/>
      <c r="U77" s="35"/>
      <c r="V77" s="35"/>
    </row>
    <row r="78" spans="1:22" ht="17.25" customHeight="1">
      <c r="A78" s="1"/>
      <c r="B78" s="7">
        <v>26</v>
      </c>
      <c r="C78" s="18"/>
      <c r="D78" s="28" t="s">
        <v>46</v>
      </c>
      <c r="E78" s="28"/>
      <c r="F78" s="28"/>
      <c r="G78" s="28"/>
      <c r="H78" s="38"/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53"/>
      <c r="P78" s="35"/>
      <c r="Q78" s="35"/>
      <c r="R78" s="35"/>
      <c r="S78" s="35"/>
      <c r="T78" s="35"/>
      <c r="U78" s="35"/>
      <c r="V78" s="35"/>
    </row>
    <row r="79" spans="1:22" ht="17.25" customHeight="1">
      <c r="A79" s="1"/>
      <c r="B79" s="7">
        <v>27</v>
      </c>
      <c r="C79" s="18"/>
      <c r="D79" s="28" t="s">
        <v>48</v>
      </c>
      <c r="E79" s="28"/>
      <c r="F79" s="28"/>
      <c r="G79" s="28"/>
      <c r="H79" s="38"/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53"/>
      <c r="P79" s="35"/>
      <c r="Q79" s="35"/>
      <c r="R79" s="35"/>
      <c r="S79" s="35"/>
      <c r="T79" s="35"/>
      <c r="U79" s="35"/>
      <c r="V79" s="35"/>
    </row>
    <row r="80" spans="1:22" ht="17.25" customHeight="1">
      <c r="A80" s="1"/>
      <c r="B80" s="8"/>
      <c r="C80" s="20" t="s">
        <v>14</v>
      </c>
      <c r="D80" s="20"/>
      <c r="E80" s="20"/>
      <c r="F80" s="20"/>
      <c r="G80" s="20"/>
      <c r="H80" s="40"/>
      <c r="I80" s="63">
        <f aca="true" t="shared" si="11" ref="I80:N80">I68+I76</f>
        <v>0</v>
      </c>
      <c r="J80" s="63">
        <f t="shared" si="11"/>
        <v>0</v>
      </c>
      <c r="K80" s="63">
        <f t="shared" si="11"/>
        <v>0</v>
      </c>
      <c r="L80" s="63">
        <f t="shared" si="11"/>
        <v>3460110.79</v>
      </c>
      <c r="M80" s="63">
        <f t="shared" si="11"/>
        <v>3567973.2300000004</v>
      </c>
      <c r="N80" s="63">
        <f t="shared" si="11"/>
        <v>-107862.44</v>
      </c>
      <c r="O80" s="54"/>
      <c r="P80" s="59"/>
      <c r="Q80" s="59"/>
      <c r="R80" s="59"/>
      <c r="S80" s="59"/>
      <c r="T80" s="59"/>
      <c r="U80" s="59"/>
      <c r="V80" s="35"/>
    </row>
    <row r="81" spans="2:21" ht="15">
      <c r="B81" s="9"/>
      <c r="C81" s="21"/>
      <c r="D81" s="29"/>
      <c r="E81" s="29"/>
      <c r="F81" s="29"/>
      <c r="G81" s="29"/>
      <c r="H81" s="29"/>
      <c r="I81" s="44"/>
      <c r="J81" s="44"/>
      <c r="K81" s="44"/>
      <c r="L81" s="44"/>
      <c r="M81" s="44"/>
      <c r="N81" s="44"/>
      <c r="O81" s="35"/>
      <c r="P81" s="35"/>
      <c r="Q81" s="35"/>
      <c r="R81" s="35"/>
      <c r="S81" s="35"/>
      <c r="T81" s="35"/>
      <c r="U81" s="35"/>
    </row>
    <row r="82" spans="2:22" ht="15" customHeight="1">
      <c r="B82" s="2" t="s">
        <v>0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35"/>
    </row>
    <row r="83" spans="2:22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35"/>
    </row>
    <row r="84" spans="2:22" ht="15" customHeight="1">
      <c r="B84" s="2" t="s">
        <v>6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35"/>
    </row>
    <row r="85" spans="2:22" ht="15" customHeight="1">
      <c r="B85" s="3" t="s">
        <v>2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5"/>
    </row>
    <row r="86" spans="2:22" ht="16.5" customHeight="1">
      <c r="B86" s="2" t="s">
        <v>3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35"/>
    </row>
    <row r="87" spans="2:21" ht="5.25" customHeight="1">
      <c r="B87" s="11"/>
      <c r="C87" s="23"/>
      <c r="D87" s="30"/>
      <c r="E87" s="30"/>
      <c r="F87" s="30"/>
      <c r="G87" s="30"/>
      <c r="H87" s="30"/>
      <c r="I87" s="46"/>
      <c r="J87" s="46"/>
      <c r="K87" s="46"/>
      <c r="L87" s="46"/>
      <c r="M87" s="46"/>
      <c r="N87" s="46"/>
      <c r="O87" s="55"/>
      <c r="P87" s="55"/>
      <c r="Q87" s="55"/>
      <c r="R87" s="55"/>
      <c r="S87" s="55"/>
      <c r="T87" s="55"/>
      <c r="U87" s="55"/>
    </row>
    <row r="88" spans="1:22" ht="15">
      <c r="A88" s="1"/>
      <c r="B88" s="5"/>
      <c r="C88" s="16"/>
      <c r="D88" s="16"/>
      <c r="E88" s="16"/>
      <c r="F88" s="16"/>
      <c r="G88" s="16"/>
      <c r="H88" s="36"/>
      <c r="I88" s="47" t="s">
        <v>52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60"/>
      <c r="V88" s="62"/>
    </row>
    <row r="89" spans="1:22" ht="15" customHeight="1">
      <c r="A89" s="1"/>
      <c r="B89" s="5" t="s">
        <v>4</v>
      </c>
      <c r="C89" s="16" t="s">
        <v>11</v>
      </c>
      <c r="D89" s="16"/>
      <c r="E89" s="16"/>
      <c r="F89" s="16"/>
      <c r="G89" s="16"/>
      <c r="H89" s="36"/>
      <c r="I89" s="47" t="s">
        <v>53</v>
      </c>
      <c r="J89" s="49"/>
      <c r="K89" s="49"/>
      <c r="L89" s="49"/>
      <c r="M89" s="49"/>
      <c r="N89" s="49"/>
      <c r="O89" s="49"/>
      <c r="P89" s="60"/>
      <c r="Q89" s="61" t="s">
        <v>17</v>
      </c>
      <c r="R89" s="61"/>
      <c r="S89" s="61"/>
      <c r="T89" s="61"/>
      <c r="U89" s="56"/>
      <c r="V89" s="62"/>
    </row>
    <row r="90" spans="1:22" ht="15" customHeight="1">
      <c r="A90" s="1"/>
      <c r="B90" s="5"/>
      <c r="C90" s="24"/>
      <c r="D90" s="24"/>
      <c r="E90" s="24"/>
      <c r="F90" s="24"/>
      <c r="G90" s="24"/>
      <c r="H90" s="36"/>
      <c r="I90" s="42" t="s">
        <v>54</v>
      </c>
      <c r="J90" s="42" t="s">
        <v>56</v>
      </c>
      <c r="K90" s="42" t="s">
        <v>58</v>
      </c>
      <c r="L90" s="42" t="s">
        <v>60</v>
      </c>
      <c r="M90" s="42" t="s">
        <v>64</v>
      </c>
      <c r="N90" s="42" t="s">
        <v>69</v>
      </c>
      <c r="O90" s="56">
        <v>17</v>
      </c>
      <c r="P90" s="56" t="s">
        <v>70</v>
      </c>
      <c r="Q90" s="56">
        <v>25</v>
      </c>
      <c r="R90" s="56">
        <v>26</v>
      </c>
      <c r="S90" s="56">
        <v>27</v>
      </c>
      <c r="T90" s="56" t="s">
        <v>71</v>
      </c>
      <c r="U90" s="56" t="s">
        <v>72</v>
      </c>
      <c r="V90" s="62"/>
    </row>
    <row r="91" spans="1:22" ht="17.25" customHeight="1">
      <c r="A91" s="1"/>
      <c r="B91" s="6"/>
      <c r="C91" s="17" t="s">
        <v>12</v>
      </c>
      <c r="D91" s="17"/>
      <c r="E91" s="17"/>
      <c r="F91" s="17"/>
      <c r="G91" s="17"/>
      <c r="H91" s="37"/>
      <c r="I91" s="64">
        <f aca="true" t="shared" si="12" ref="I91:U91">SUM(I92:I101)</f>
        <v>355708</v>
      </c>
      <c r="J91" s="64">
        <f t="shared" si="12"/>
        <v>0</v>
      </c>
      <c r="K91" s="64">
        <f t="shared" si="12"/>
        <v>0</v>
      </c>
      <c r="L91" s="64">
        <f t="shared" si="12"/>
        <v>0</v>
      </c>
      <c r="M91" s="64">
        <f t="shared" si="12"/>
        <v>5190786.71</v>
      </c>
      <c r="N91" s="64">
        <f t="shared" si="12"/>
        <v>0</v>
      </c>
      <c r="O91" s="64">
        <f t="shared" si="12"/>
        <v>0</v>
      </c>
      <c r="P91" s="64">
        <f t="shared" si="12"/>
        <v>5546494.71</v>
      </c>
      <c r="Q91" s="64">
        <f t="shared" si="12"/>
        <v>4901532.51</v>
      </c>
      <c r="R91" s="64">
        <f t="shared" si="12"/>
        <v>0</v>
      </c>
      <c r="S91" s="64">
        <f t="shared" si="12"/>
        <v>0</v>
      </c>
      <c r="T91" s="64">
        <f t="shared" si="12"/>
        <v>4901532.51</v>
      </c>
      <c r="U91" s="64">
        <f t="shared" si="12"/>
        <v>10448027.22</v>
      </c>
      <c r="V91" s="62"/>
    </row>
    <row r="92" spans="1:22" ht="17.25" customHeight="1">
      <c r="A92" s="1"/>
      <c r="B92" s="7">
        <v>1</v>
      </c>
      <c r="C92" s="18"/>
      <c r="D92" s="28" t="s">
        <v>23</v>
      </c>
      <c r="E92" s="28"/>
      <c r="F92" s="28"/>
      <c r="G92" s="28"/>
      <c r="H92" s="38"/>
      <c r="I92" s="45">
        <v>23613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23613</v>
      </c>
      <c r="Q92" s="45">
        <v>0</v>
      </c>
      <c r="R92" s="45">
        <v>0</v>
      </c>
      <c r="S92" s="45">
        <v>0</v>
      </c>
      <c r="T92" s="45">
        <v>0</v>
      </c>
      <c r="U92" s="45">
        <v>23613</v>
      </c>
      <c r="V92" s="62"/>
    </row>
    <row r="93" spans="1:22" ht="17.25" customHeight="1">
      <c r="A93" s="1"/>
      <c r="B93" s="7">
        <v>2</v>
      </c>
      <c r="C93" s="18"/>
      <c r="D93" s="28" t="s">
        <v>24</v>
      </c>
      <c r="E93" s="28"/>
      <c r="F93" s="28"/>
      <c r="G93" s="28"/>
      <c r="H93" s="38"/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62"/>
    </row>
    <row r="94" spans="1:22" ht="17.25" customHeight="1">
      <c r="A94" s="1"/>
      <c r="B94" s="7">
        <v>3</v>
      </c>
      <c r="C94" s="18"/>
      <c r="D94" s="28" t="s">
        <v>25</v>
      </c>
      <c r="E94" s="28"/>
      <c r="F94" s="28"/>
      <c r="G94" s="28"/>
      <c r="H94" s="38"/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62"/>
    </row>
    <row r="95" spans="1:22" ht="17.25" customHeight="1">
      <c r="A95" s="1"/>
      <c r="B95" s="7">
        <v>4</v>
      </c>
      <c r="C95" s="18"/>
      <c r="D95" s="28" t="s">
        <v>26</v>
      </c>
      <c r="E95" s="28"/>
      <c r="F95" s="28"/>
      <c r="G95" s="28"/>
      <c r="H95" s="38"/>
      <c r="I95" s="45">
        <v>218434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218434</v>
      </c>
      <c r="Q95" s="45">
        <v>0</v>
      </c>
      <c r="R95" s="45">
        <v>0</v>
      </c>
      <c r="S95" s="45">
        <v>0</v>
      </c>
      <c r="T95" s="45">
        <v>0</v>
      </c>
      <c r="U95" s="45">
        <v>218434</v>
      </c>
      <c r="V95" s="62"/>
    </row>
    <row r="96" spans="1:22" ht="17.25" customHeight="1">
      <c r="A96" s="1"/>
      <c r="B96" s="7">
        <v>5</v>
      </c>
      <c r="C96" s="18"/>
      <c r="D96" s="28" t="s">
        <v>27</v>
      </c>
      <c r="E96" s="28"/>
      <c r="F96" s="28"/>
      <c r="G96" s="28"/>
      <c r="H96" s="38"/>
      <c r="I96" s="45">
        <v>72211</v>
      </c>
      <c r="J96" s="45">
        <v>0</v>
      </c>
      <c r="K96" s="45">
        <v>0</v>
      </c>
      <c r="L96" s="45">
        <v>0</v>
      </c>
      <c r="M96" s="45">
        <v>18918.44</v>
      </c>
      <c r="N96" s="45">
        <v>0</v>
      </c>
      <c r="O96" s="45">
        <v>0</v>
      </c>
      <c r="P96" s="45">
        <v>91129.44</v>
      </c>
      <c r="Q96" s="45">
        <v>0</v>
      </c>
      <c r="R96" s="45">
        <v>0</v>
      </c>
      <c r="S96" s="45">
        <v>0</v>
      </c>
      <c r="T96" s="45">
        <v>0</v>
      </c>
      <c r="U96" s="45">
        <v>91129.44</v>
      </c>
      <c r="V96" s="62"/>
    </row>
    <row r="97" spans="1:22" ht="17.25" customHeight="1">
      <c r="A97" s="1"/>
      <c r="B97" s="7">
        <v>6</v>
      </c>
      <c r="C97" s="18"/>
      <c r="D97" s="28" t="s">
        <v>28</v>
      </c>
      <c r="E97" s="28"/>
      <c r="F97" s="28"/>
      <c r="G97" s="28"/>
      <c r="H97" s="38"/>
      <c r="I97" s="45">
        <v>41450</v>
      </c>
      <c r="J97" s="45">
        <v>0</v>
      </c>
      <c r="K97" s="45">
        <v>0</v>
      </c>
      <c r="L97" s="45">
        <v>0</v>
      </c>
      <c r="M97" s="45">
        <v>75180.69</v>
      </c>
      <c r="N97" s="45">
        <v>0</v>
      </c>
      <c r="O97" s="45">
        <v>0</v>
      </c>
      <c r="P97" s="45">
        <v>116630.69</v>
      </c>
      <c r="Q97" s="45">
        <v>0</v>
      </c>
      <c r="R97" s="45">
        <v>0</v>
      </c>
      <c r="S97" s="45">
        <v>0</v>
      </c>
      <c r="T97" s="45">
        <v>0</v>
      </c>
      <c r="U97" s="45">
        <v>116630.69</v>
      </c>
      <c r="V97" s="62"/>
    </row>
    <row r="98" spans="1:22" ht="17.25" customHeight="1">
      <c r="A98" s="1"/>
      <c r="B98" s="7">
        <v>7</v>
      </c>
      <c r="C98" s="18"/>
      <c r="D98" s="28" t="s">
        <v>29</v>
      </c>
      <c r="E98" s="28"/>
      <c r="F98" s="28"/>
      <c r="G98" s="28"/>
      <c r="H98" s="38"/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62"/>
    </row>
    <row r="99" spans="1:22" ht="17.25" customHeight="1">
      <c r="A99" s="1"/>
      <c r="B99" s="7">
        <v>8</v>
      </c>
      <c r="C99" s="18"/>
      <c r="D99" s="28" t="s">
        <v>30</v>
      </c>
      <c r="E99" s="28"/>
      <c r="F99" s="28"/>
      <c r="G99" s="28"/>
      <c r="H99" s="38"/>
      <c r="I99" s="45">
        <v>0</v>
      </c>
      <c r="J99" s="45">
        <v>0</v>
      </c>
      <c r="K99" s="45">
        <v>0</v>
      </c>
      <c r="L99" s="45">
        <v>0</v>
      </c>
      <c r="M99" s="45">
        <v>5096687.58</v>
      </c>
      <c r="N99" s="45">
        <v>0</v>
      </c>
      <c r="O99" s="45">
        <v>0</v>
      </c>
      <c r="P99" s="45">
        <v>5096687.58</v>
      </c>
      <c r="Q99" s="45">
        <v>4901532.51</v>
      </c>
      <c r="R99" s="45">
        <v>0</v>
      </c>
      <c r="S99" s="45">
        <v>0</v>
      </c>
      <c r="T99" s="45">
        <v>4901532.51</v>
      </c>
      <c r="U99" s="45">
        <v>9998220.09</v>
      </c>
      <c r="V99" s="62"/>
    </row>
    <row r="100" spans="1:22" ht="17.25" customHeight="1">
      <c r="A100" s="1"/>
      <c r="B100" s="7">
        <v>9</v>
      </c>
      <c r="C100" s="18"/>
      <c r="D100" s="28" t="s">
        <v>31</v>
      </c>
      <c r="E100" s="28"/>
      <c r="F100" s="28"/>
      <c r="G100" s="28"/>
      <c r="H100" s="38"/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62"/>
    </row>
    <row r="101" spans="1:22" ht="17.25" customHeight="1">
      <c r="A101" s="1"/>
      <c r="B101" s="7">
        <v>0</v>
      </c>
      <c r="C101" s="18"/>
      <c r="D101" s="31" t="s">
        <v>32</v>
      </c>
      <c r="E101" s="31"/>
      <c r="F101" s="31"/>
      <c r="G101" s="31"/>
      <c r="H101" s="38"/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62"/>
    </row>
    <row r="102" spans="1:22" ht="17.25" customHeight="1">
      <c r="A102" s="1"/>
      <c r="B102" s="7"/>
      <c r="C102" s="19" t="s">
        <v>13</v>
      </c>
      <c r="D102" s="19"/>
      <c r="E102" s="19"/>
      <c r="F102" s="19"/>
      <c r="G102" s="19"/>
      <c r="H102" s="39"/>
      <c r="I102" s="63">
        <f aca="true" t="shared" si="13" ref="I102:U102">SUM(I103:I111)</f>
        <v>41982.41</v>
      </c>
      <c r="J102" s="63">
        <f t="shared" si="13"/>
        <v>0</v>
      </c>
      <c r="K102" s="63">
        <f t="shared" si="13"/>
        <v>0</v>
      </c>
      <c r="L102" s="63">
        <f t="shared" si="13"/>
        <v>0</v>
      </c>
      <c r="M102" s="63">
        <f t="shared" si="13"/>
        <v>6060410.6899999995</v>
      </c>
      <c r="N102" s="63">
        <f t="shared" si="13"/>
        <v>0</v>
      </c>
      <c r="O102" s="63">
        <f t="shared" si="13"/>
        <v>0</v>
      </c>
      <c r="P102" s="63">
        <f t="shared" si="13"/>
        <v>6102393.1</v>
      </c>
      <c r="Q102" s="63">
        <f t="shared" si="13"/>
        <v>885523.3300000001</v>
      </c>
      <c r="R102" s="63">
        <f t="shared" si="13"/>
        <v>0</v>
      </c>
      <c r="S102" s="63">
        <f t="shared" si="13"/>
        <v>0</v>
      </c>
      <c r="T102" s="63">
        <f t="shared" si="13"/>
        <v>885523.3300000001</v>
      </c>
      <c r="U102" s="63">
        <f t="shared" si="13"/>
        <v>6987916.43</v>
      </c>
      <c r="V102" s="62"/>
    </row>
    <row r="103" spans="1:22" ht="17.25" customHeight="1">
      <c r="A103" s="1"/>
      <c r="B103" s="7">
        <v>1</v>
      </c>
      <c r="C103" s="18"/>
      <c r="D103" s="28" t="s">
        <v>33</v>
      </c>
      <c r="E103" s="28"/>
      <c r="F103" s="28"/>
      <c r="G103" s="28"/>
      <c r="H103" s="38"/>
      <c r="I103" s="45">
        <v>0</v>
      </c>
      <c r="J103" s="45">
        <v>0</v>
      </c>
      <c r="K103" s="45">
        <v>0</v>
      </c>
      <c r="L103" s="45">
        <v>0</v>
      </c>
      <c r="M103" s="45">
        <v>3223570</v>
      </c>
      <c r="N103" s="45">
        <v>0</v>
      </c>
      <c r="O103" s="45">
        <v>0</v>
      </c>
      <c r="P103" s="45">
        <v>3223570</v>
      </c>
      <c r="Q103" s="45">
        <v>0</v>
      </c>
      <c r="R103" s="45">
        <v>0</v>
      </c>
      <c r="S103" s="45">
        <v>0</v>
      </c>
      <c r="T103" s="45">
        <v>0</v>
      </c>
      <c r="U103" s="45">
        <v>3223570</v>
      </c>
      <c r="V103" s="62"/>
    </row>
    <row r="104" spans="1:22" ht="17.25" customHeight="1">
      <c r="A104" s="1"/>
      <c r="B104" s="7">
        <v>2</v>
      </c>
      <c r="C104" s="18"/>
      <c r="D104" s="28" t="s">
        <v>34</v>
      </c>
      <c r="E104" s="28"/>
      <c r="F104" s="28"/>
      <c r="G104" s="28"/>
      <c r="H104" s="38"/>
      <c r="I104" s="45">
        <v>14549.41</v>
      </c>
      <c r="J104" s="45">
        <v>0</v>
      </c>
      <c r="K104" s="45">
        <v>0</v>
      </c>
      <c r="L104" s="45">
        <v>0</v>
      </c>
      <c r="M104" s="45">
        <v>1031153.96</v>
      </c>
      <c r="N104" s="45">
        <v>0</v>
      </c>
      <c r="O104" s="45">
        <v>0</v>
      </c>
      <c r="P104" s="45">
        <v>1045703.37</v>
      </c>
      <c r="Q104" s="45">
        <v>0</v>
      </c>
      <c r="R104" s="45">
        <v>0</v>
      </c>
      <c r="S104" s="45">
        <v>0</v>
      </c>
      <c r="T104" s="45">
        <v>0</v>
      </c>
      <c r="U104" s="45">
        <v>1045703.37</v>
      </c>
      <c r="V104" s="62"/>
    </row>
    <row r="105" spans="1:22" ht="17.25" customHeight="1">
      <c r="A105" s="1"/>
      <c r="B105" s="7">
        <v>3</v>
      </c>
      <c r="C105" s="18"/>
      <c r="D105" s="28" t="s">
        <v>35</v>
      </c>
      <c r="E105" s="28"/>
      <c r="F105" s="28"/>
      <c r="G105" s="28"/>
      <c r="H105" s="38"/>
      <c r="I105" s="45">
        <v>16400</v>
      </c>
      <c r="J105" s="45">
        <v>0</v>
      </c>
      <c r="K105" s="45">
        <v>0</v>
      </c>
      <c r="L105" s="45">
        <v>0</v>
      </c>
      <c r="M105" s="45">
        <v>1417206.73</v>
      </c>
      <c r="N105" s="45">
        <v>0</v>
      </c>
      <c r="O105" s="45">
        <v>0</v>
      </c>
      <c r="P105" s="45">
        <v>1433606.73</v>
      </c>
      <c r="Q105" s="45">
        <v>584818.53</v>
      </c>
      <c r="R105" s="45">
        <v>0</v>
      </c>
      <c r="S105" s="45">
        <v>0</v>
      </c>
      <c r="T105" s="45">
        <v>584818.53</v>
      </c>
      <c r="U105" s="45">
        <v>2018425.26</v>
      </c>
      <c r="V105" s="62"/>
    </row>
    <row r="106" spans="1:22" ht="17.25" customHeight="1">
      <c r="A106" s="1"/>
      <c r="B106" s="7">
        <v>4</v>
      </c>
      <c r="C106" s="18"/>
      <c r="D106" s="28" t="s">
        <v>31</v>
      </c>
      <c r="E106" s="28"/>
      <c r="F106" s="28"/>
      <c r="G106" s="28"/>
      <c r="H106" s="38"/>
      <c r="I106" s="45">
        <v>11033</v>
      </c>
      <c r="J106" s="45">
        <v>0</v>
      </c>
      <c r="K106" s="45">
        <v>0</v>
      </c>
      <c r="L106" s="45">
        <v>0</v>
      </c>
      <c r="M106" s="45">
        <v>384980</v>
      </c>
      <c r="N106" s="45">
        <v>0</v>
      </c>
      <c r="O106" s="45">
        <v>0</v>
      </c>
      <c r="P106" s="45">
        <v>396013</v>
      </c>
      <c r="Q106" s="45">
        <v>0</v>
      </c>
      <c r="R106" s="45">
        <v>0</v>
      </c>
      <c r="S106" s="45">
        <v>0</v>
      </c>
      <c r="T106" s="45">
        <v>0</v>
      </c>
      <c r="U106" s="45">
        <v>396013</v>
      </c>
      <c r="V106" s="62"/>
    </row>
    <row r="107" spans="1:22" ht="17.25" customHeight="1">
      <c r="A107" s="1"/>
      <c r="B107" s="7">
        <v>5</v>
      </c>
      <c r="C107" s="18"/>
      <c r="D107" s="28" t="s">
        <v>36</v>
      </c>
      <c r="E107" s="28"/>
      <c r="F107" s="28"/>
      <c r="G107" s="28"/>
      <c r="H107" s="38"/>
      <c r="I107" s="45">
        <v>0</v>
      </c>
      <c r="J107" s="45">
        <v>0</v>
      </c>
      <c r="K107" s="45">
        <v>0</v>
      </c>
      <c r="L107" s="45">
        <v>0</v>
      </c>
      <c r="M107" s="45">
        <v>3500</v>
      </c>
      <c r="N107" s="45">
        <v>0</v>
      </c>
      <c r="O107" s="45">
        <v>0</v>
      </c>
      <c r="P107" s="45">
        <v>3500</v>
      </c>
      <c r="Q107" s="45">
        <v>0</v>
      </c>
      <c r="R107" s="45">
        <v>0</v>
      </c>
      <c r="S107" s="45">
        <v>0</v>
      </c>
      <c r="T107" s="45">
        <v>0</v>
      </c>
      <c r="U107" s="45">
        <v>3500</v>
      </c>
      <c r="V107" s="62"/>
    </row>
    <row r="108" spans="1:22" ht="17.25" customHeight="1">
      <c r="A108" s="1"/>
      <c r="B108" s="7">
        <v>6</v>
      </c>
      <c r="C108" s="18"/>
      <c r="D108" s="28" t="s">
        <v>37</v>
      </c>
      <c r="E108" s="28"/>
      <c r="F108" s="28"/>
      <c r="G108" s="28"/>
      <c r="H108" s="38"/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300704.8</v>
      </c>
      <c r="R108" s="45">
        <v>0</v>
      </c>
      <c r="S108" s="45">
        <v>0</v>
      </c>
      <c r="T108" s="45">
        <v>300704.8</v>
      </c>
      <c r="U108" s="45">
        <v>300704.8</v>
      </c>
      <c r="V108" s="62"/>
    </row>
    <row r="109" spans="1:22" ht="17.25" customHeight="1">
      <c r="A109" s="1"/>
      <c r="B109" s="7">
        <v>7</v>
      </c>
      <c r="C109" s="18"/>
      <c r="D109" s="28" t="s">
        <v>38</v>
      </c>
      <c r="E109" s="28"/>
      <c r="F109" s="28"/>
      <c r="G109" s="28"/>
      <c r="H109" s="38"/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62"/>
    </row>
    <row r="110" spans="1:22" ht="17.25" customHeight="1">
      <c r="A110" s="1"/>
      <c r="B110" s="7">
        <v>8</v>
      </c>
      <c r="C110" s="18"/>
      <c r="D110" s="28" t="s">
        <v>39</v>
      </c>
      <c r="E110" s="28"/>
      <c r="F110" s="28"/>
      <c r="G110" s="28"/>
      <c r="H110" s="38"/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62"/>
    </row>
    <row r="111" spans="1:22" ht="17.25" customHeight="1">
      <c r="A111" s="1"/>
      <c r="B111" s="7">
        <v>9</v>
      </c>
      <c r="C111" s="18"/>
      <c r="D111" s="28" t="s">
        <v>40</v>
      </c>
      <c r="E111" s="28"/>
      <c r="F111" s="28"/>
      <c r="G111" s="28"/>
      <c r="H111" s="38"/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62"/>
    </row>
    <row r="112" spans="1:22" ht="17.25" customHeight="1">
      <c r="A112" s="1"/>
      <c r="B112" s="8"/>
      <c r="C112" s="20" t="s">
        <v>14</v>
      </c>
      <c r="D112" s="20"/>
      <c r="E112" s="20"/>
      <c r="F112" s="20"/>
      <c r="G112" s="20"/>
      <c r="H112" s="40"/>
      <c r="I112" s="63">
        <f aca="true" t="shared" si="14" ref="I112:U112">I91-I102</f>
        <v>313725.58999999997</v>
      </c>
      <c r="J112" s="63">
        <f t="shared" si="14"/>
        <v>0</v>
      </c>
      <c r="K112" s="63">
        <f t="shared" si="14"/>
        <v>0</v>
      </c>
      <c r="L112" s="63">
        <f t="shared" si="14"/>
        <v>0</v>
      </c>
      <c r="M112" s="63">
        <f t="shared" si="14"/>
        <v>-869623.9799999995</v>
      </c>
      <c r="N112" s="63">
        <f t="shared" si="14"/>
        <v>0</v>
      </c>
      <c r="O112" s="63">
        <f t="shared" si="14"/>
        <v>0</v>
      </c>
      <c r="P112" s="63">
        <f t="shared" si="14"/>
        <v>-555898.3899999997</v>
      </c>
      <c r="Q112" s="63">
        <f t="shared" si="14"/>
        <v>4016009.1799999997</v>
      </c>
      <c r="R112" s="63">
        <f t="shared" si="14"/>
        <v>0</v>
      </c>
      <c r="S112" s="63">
        <f t="shared" si="14"/>
        <v>0</v>
      </c>
      <c r="T112" s="63">
        <f t="shared" si="14"/>
        <v>4016009.1799999997</v>
      </c>
      <c r="U112" s="63">
        <f t="shared" si="14"/>
        <v>3460110.790000001</v>
      </c>
      <c r="V112" s="62"/>
    </row>
    <row r="113" spans="2:21" ht="5.25" customHeight="1">
      <c r="B113" s="9"/>
      <c r="C113" s="21"/>
      <c r="D113" s="29"/>
      <c r="E113" s="29"/>
      <c r="F113" s="29"/>
      <c r="G113" s="29"/>
      <c r="H113" s="29"/>
      <c r="I113" s="44"/>
      <c r="J113" s="44"/>
      <c r="K113" s="44"/>
      <c r="L113" s="44"/>
      <c r="M113" s="44"/>
      <c r="N113" s="44"/>
      <c r="O113" s="57"/>
      <c r="P113" s="57"/>
      <c r="Q113" s="57"/>
      <c r="R113" s="57"/>
      <c r="S113" s="57"/>
      <c r="T113" s="57"/>
      <c r="U113" s="57"/>
    </row>
    <row r="114" spans="3:21" ht="33" customHeight="1">
      <c r="C114" s="25" t="s">
        <v>22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35"/>
    </row>
    <row r="115" spans="3:21" ht="49.5" customHeight="1">
      <c r="C115" s="26"/>
      <c r="D115" s="32"/>
      <c r="E115" s="33"/>
      <c r="F115" s="33"/>
      <c r="G115" s="35"/>
      <c r="H115" s="35"/>
      <c r="I115" s="48"/>
      <c r="J115" s="48"/>
      <c r="K115" s="48"/>
      <c r="L115" s="48"/>
      <c r="M115" s="48"/>
      <c r="N115" s="32"/>
      <c r="O115" s="35"/>
      <c r="P115" s="35"/>
      <c r="Q115" s="35"/>
      <c r="R115" s="35"/>
      <c r="S115" s="35"/>
      <c r="T115" s="35"/>
      <c r="U115" s="35"/>
    </row>
    <row r="116" spans="2:21" ht="12" customHeight="1">
      <c r="B116" s="12"/>
      <c r="C116" s="27"/>
      <c r="D116" s="27"/>
      <c r="E116" s="27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2:21" ht="12" customHeight="1">
      <c r="B117" s="13" t="s">
        <v>7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2:21" ht="12" customHeight="1">
      <c r="B118" s="14" t="s">
        <v>8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ht="60" customHeight="1"/>
    <row r="120" spans="2:21" ht="12" customHeight="1">
      <c r="B120" s="12"/>
      <c r="C120" s="27"/>
      <c r="D120" s="27"/>
      <c r="E120" s="27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21" ht="12" customHeight="1">
      <c r="B121" s="13" t="s">
        <v>9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2:21" ht="12" customHeight="1">
      <c r="B122" s="14" t="s">
        <v>10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</sheetData>
  <sheetProtection/>
  <mergeCells count="111">
    <mergeCell ref="Q89:T89"/>
    <mergeCell ref="I88:U88"/>
    <mergeCell ref="C37:G37"/>
    <mergeCell ref="C7:G7"/>
    <mergeCell ref="C88:G88"/>
    <mergeCell ref="C112:G112"/>
    <mergeCell ref="D99:G99"/>
    <mergeCell ref="D100:G100"/>
    <mergeCell ref="D95:G95"/>
    <mergeCell ref="D106:G106"/>
    <mergeCell ref="D107:G107"/>
    <mergeCell ref="D97:G97"/>
    <mergeCell ref="D98:G98"/>
    <mergeCell ref="C102:G102"/>
    <mergeCell ref="D103:G103"/>
    <mergeCell ref="D104:G104"/>
    <mergeCell ref="D40:G40"/>
    <mergeCell ref="D111:G111"/>
    <mergeCell ref="D108:G108"/>
    <mergeCell ref="D109:G109"/>
    <mergeCell ref="D110:G110"/>
    <mergeCell ref="D105:G105"/>
    <mergeCell ref="C91:G91"/>
    <mergeCell ref="D92:G92"/>
    <mergeCell ref="D93:G93"/>
    <mergeCell ref="D94:G94"/>
    <mergeCell ref="D23:G23"/>
    <mergeCell ref="D96:G96"/>
    <mergeCell ref="D24:G24"/>
    <mergeCell ref="D25:G25"/>
    <mergeCell ref="D26:G26"/>
    <mergeCell ref="D27:G27"/>
    <mergeCell ref="D28:G28"/>
    <mergeCell ref="C29:G29"/>
    <mergeCell ref="C38:G38"/>
    <mergeCell ref="D39:G39"/>
    <mergeCell ref="D12:G12"/>
    <mergeCell ref="D13:G13"/>
    <mergeCell ref="D14:G14"/>
    <mergeCell ref="D15:G15"/>
    <mergeCell ref="D18:G18"/>
    <mergeCell ref="C19:G19"/>
    <mergeCell ref="D20:G20"/>
    <mergeCell ref="D21:G21"/>
    <mergeCell ref="D22:G22"/>
    <mergeCell ref="C52:G52"/>
    <mergeCell ref="D47:G47"/>
    <mergeCell ref="D48:G48"/>
    <mergeCell ref="D49:G49"/>
    <mergeCell ref="D41:G41"/>
    <mergeCell ref="D42:G42"/>
    <mergeCell ref="D43:G43"/>
    <mergeCell ref="D44:G44"/>
    <mergeCell ref="D45:G45"/>
    <mergeCell ref="C46:G46"/>
    <mergeCell ref="C65:G65"/>
    <mergeCell ref="C67:G67"/>
    <mergeCell ref="D55:G55"/>
    <mergeCell ref="D56:G56"/>
    <mergeCell ref="D57:G57"/>
    <mergeCell ref="C50:G50"/>
    <mergeCell ref="D58:G58"/>
    <mergeCell ref="C53:G53"/>
    <mergeCell ref="D54:G54"/>
    <mergeCell ref="D74:G74"/>
    <mergeCell ref="D75:G75"/>
    <mergeCell ref="C76:G76"/>
    <mergeCell ref="D60:G60"/>
    <mergeCell ref="C61:G61"/>
    <mergeCell ref="D62:G62"/>
    <mergeCell ref="D63:G63"/>
    <mergeCell ref="B31:N31"/>
    <mergeCell ref="D77:G77"/>
    <mergeCell ref="D78:G78"/>
    <mergeCell ref="C68:G68"/>
    <mergeCell ref="D69:G69"/>
    <mergeCell ref="D70:G70"/>
    <mergeCell ref="D71:G71"/>
    <mergeCell ref="D72:G72"/>
    <mergeCell ref="D73:G73"/>
    <mergeCell ref="D59:G59"/>
    <mergeCell ref="D10:G10"/>
    <mergeCell ref="D11:G11"/>
    <mergeCell ref="D16:G16"/>
    <mergeCell ref="D17:G17"/>
    <mergeCell ref="C89:G89"/>
    <mergeCell ref="B32:N32"/>
    <mergeCell ref="B33:N33"/>
    <mergeCell ref="B34:N34"/>
    <mergeCell ref="B35:N35"/>
    <mergeCell ref="D64:G64"/>
    <mergeCell ref="I89:P89"/>
    <mergeCell ref="D79:G79"/>
    <mergeCell ref="C80:G80"/>
    <mergeCell ref="C8:G8"/>
    <mergeCell ref="B1:N1"/>
    <mergeCell ref="B2:N2"/>
    <mergeCell ref="B3:N3"/>
    <mergeCell ref="B4:N4"/>
    <mergeCell ref="B5:N5"/>
    <mergeCell ref="D9:G9"/>
    <mergeCell ref="B117:U117"/>
    <mergeCell ref="B118:U118"/>
    <mergeCell ref="B121:U121"/>
    <mergeCell ref="B122:U122"/>
    <mergeCell ref="C114:T114"/>
    <mergeCell ref="B82:U82"/>
    <mergeCell ref="B83:U83"/>
    <mergeCell ref="B84:U84"/>
    <mergeCell ref="B85:U85"/>
    <mergeCell ref="B86:U8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60" workbookViewId="0" topLeftCell="A1">
      <selection activeCell="B5" sqref="B5:J5"/>
    </sheetView>
  </sheetViews>
  <sheetFormatPr defaultColWidth="11.421875" defaultRowHeight="15"/>
  <cols>
    <col min="1" max="16384" width="21.8515625" style="598" customWidth="1"/>
  </cols>
  <sheetData>
    <row r="1" spans="2:10" ht="15.75">
      <c r="B1" s="606"/>
      <c r="C1" s="606"/>
      <c r="D1" s="606"/>
      <c r="E1" s="606"/>
      <c r="F1" s="606"/>
      <c r="G1" s="606"/>
      <c r="H1" s="606"/>
      <c r="I1" s="606"/>
      <c r="J1" s="606"/>
    </row>
    <row r="2" spans="1:11" ht="3" customHeight="1">
      <c r="A2" s="610"/>
      <c r="B2" s="672"/>
      <c r="C2" s="673"/>
      <c r="D2" s="673"/>
      <c r="E2" s="673"/>
      <c r="F2" s="673"/>
      <c r="G2" s="673"/>
      <c r="H2" s="673"/>
      <c r="I2" s="673"/>
      <c r="J2" s="674"/>
      <c r="K2" s="618"/>
    </row>
    <row r="3" spans="1:11" ht="15" customHeight="1">
      <c r="A3" s="610"/>
      <c r="B3" s="675" t="s">
        <v>0</v>
      </c>
      <c r="C3" s="676"/>
      <c r="D3" s="676"/>
      <c r="E3" s="676"/>
      <c r="F3" s="676"/>
      <c r="G3" s="676"/>
      <c r="H3" s="676"/>
      <c r="I3" s="676"/>
      <c r="J3" s="677"/>
      <c r="K3" s="618"/>
    </row>
    <row r="4" spans="1:11" ht="15.75">
      <c r="A4" s="610"/>
      <c r="B4" s="675"/>
      <c r="C4" s="676"/>
      <c r="D4" s="676"/>
      <c r="E4" s="676"/>
      <c r="F4" s="676"/>
      <c r="G4" s="676"/>
      <c r="H4" s="676"/>
      <c r="I4" s="676"/>
      <c r="J4" s="677"/>
      <c r="K4" s="618"/>
    </row>
    <row r="5" spans="1:11" ht="12.75" customHeight="1">
      <c r="A5" s="610"/>
      <c r="B5" s="675" t="s">
        <v>259</v>
      </c>
      <c r="C5" s="676"/>
      <c r="D5" s="676"/>
      <c r="E5" s="676"/>
      <c r="F5" s="676"/>
      <c r="G5" s="676"/>
      <c r="H5" s="676"/>
      <c r="I5" s="676"/>
      <c r="J5" s="677"/>
      <c r="K5" s="618"/>
    </row>
    <row r="6" spans="1:11" ht="12.75" customHeight="1">
      <c r="A6" s="610"/>
      <c r="B6" s="675" t="s">
        <v>2</v>
      </c>
      <c r="C6" s="676"/>
      <c r="D6" s="676"/>
      <c r="E6" s="676"/>
      <c r="F6" s="676"/>
      <c r="G6" s="676"/>
      <c r="H6" s="676"/>
      <c r="I6" s="676"/>
      <c r="J6" s="677"/>
      <c r="K6" s="618"/>
    </row>
    <row r="7" spans="1:11" ht="12.75" customHeight="1">
      <c r="A7" s="610"/>
      <c r="B7" s="678" t="s">
        <v>3</v>
      </c>
      <c r="C7" s="679"/>
      <c r="D7" s="679"/>
      <c r="E7" s="679"/>
      <c r="F7" s="679"/>
      <c r="G7" s="679"/>
      <c r="H7" s="679"/>
      <c r="I7" s="679"/>
      <c r="J7" s="680"/>
      <c r="K7" s="618"/>
    </row>
    <row r="8" spans="1:10" ht="6" customHeight="1">
      <c r="A8" s="681"/>
      <c r="B8" s="682"/>
      <c r="C8" s="682"/>
      <c r="D8" s="682"/>
      <c r="E8" s="683"/>
      <c r="F8" s="684"/>
      <c r="G8" s="684"/>
      <c r="H8" s="684"/>
      <c r="I8" s="684"/>
      <c r="J8" s="684"/>
    </row>
    <row r="9" spans="1:11" ht="15.75">
      <c r="A9" s="685"/>
      <c r="B9" s="686" t="s">
        <v>260</v>
      </c>
      <c r="C9" s="686"/>
      <c r="D9" s="686"/>
      <c r="E9" s="686" t="s">
        <v>274</v>
      </c>
      <c r="F9" s="686"/>
      <c r="G9" s="686"/>
      <c r="H9" s="686"/>
      <c r="I9" s="686"/>
      <c r="J9" s="687" t="s">
        <v>286</v>
      </c>
      <c r="K9" s="618"/>
    </row>
    <row r="10" spans="1:11" ht="24" customHeight="1">
      <c r="A10" s="685"/>
      <c r="B10" s="686"/>
      <c r="C10" s="686"/>
      <c r="D10" s="686"/>
      <c r="E10" s="688" t="s">
        <v>275</v>
      </c>
      <c r="F10" s="689" t="s">
        <v>277</v>
      </c>
      <c r="G10" s="688" t="s">
        <v>279</v>
      </c>
      <c r="H10" s="688" t="s">
        <v>281</v>
      </c>
      <c r="I10" s="688" t="s">
        <v>284</v>
      </c>
      <c r="J10" s="687"/>
      <c r="K10" s="618"/>
    </row>
    <row r="11" spans="1:11" ht="12" customHeight="1">
      <c r="A11" s="685"/>
      <c r="B11" s="686"/>
      <c r="C11" s="686"/>
      <c r="D11" s="686"/>
      <c r="E11" s="688" t="s">
        <v>276</v>
      </c>
      <c r="F11" s="688" t="s">
        <v>278</v>
      </c>
      <c r="G11" s="688" t="s">
        <v>280</v>
      </c>
      <c r="H11" s="688" t="s">
        <v>282</v>
      </c>
      <c r="I11" s="688" t="s">
        <v>285</v>
      </c>
      <c r="J11" s="688" t="s">
        <v>287</v>
      </c>
      <c r="K11" s="618"/>
    </row>
    <row r="12" spans="1:11" ht="6" customHeight="1">
      <c r="A12" s="610"/>
      <c r="B12" s="619"/>
      <c r="C12" s="620"/>
      <c r="D12" s="623"/>
      <c r="E12" s="690"/>
      <c r="F12" s="690"/>
      <c r="G12" s="690"/>
      <c r="H12" s="690"/>
      <c r="I12" s="690"/>
      <c r="J12" s="690"/>
      <c r="K12" s="618"/>
    </row>
    <row r="13" spans="1:11" ht="15.75">
      <c r="A13" s="610"/>
      <c r="B13" s="691" t="s">
        <v>23</v>
      </c>
      <c r="C13" s="692"/>
      <c r="D13" s="693"/>
      <c r="E13" s="694">
        <v>80000</v>
      </c>
      <c r="F13" s="694">
        <v>0</v>
      </c>
      <c r="G13" s="694">
        <v>80000</v>
      </c>
      <c r="H13" s="694">
        <v>23613</v>
      </c>
      <c r="I13" s="694">
        <v>23613</v>
      </c>
      <c r="J13" s="694">
        <f aca="true" t="shared" si="0" ref="J13:J22">I13-E13</f>
        <v>-56387</v>
      </c>
      <c r="K13" s="618"/>
    </row>
    <row r="14" spans="1:11" ht="15.75">
      <c r="A14" s="610"/>
      <c r="B14" s="691" t="s">
        <v>24</v>
      </c>
      <c r="C14" s="692"/>
      <c r="D14" s="693"/>
      <c r="E14" s="694">
        <v>0</v>
      </c>
      <c r="F14" s="694">
        <v>0</v>
      </c>
      <c r="G14" s="694">
        <v>0</v>
      </c>
      <c r="H14" s="694">
        <v>0</v>
      </c>
      <c r="I14" s="694">
        <v>0</v>
      </c>
      <c r="J14" s="694">
        <f t="shared" si="0"/>
        <v>0</v>
      </c>
      <c r="K14" s="618"/>
    </row>
    <row r="15" spans="1:11" ht="15.75">
      <c r="A15" s="610"/>
      <c r="B15" s="691" t="s">
        <v>25</v>
      </c>
      <c r="C15" s="692"/>
      <c r="D15" s="693"/>
      <c r="E15" s="694">
        <v>0</v>
      </c>
      <c r="F15" s="694">
        <v>0</v>
      </c>
      <c r="G15" s="694">
        <v>0</v>
      </c>
      <c r="H15" s="694">
        <v>0</v>
      </c>
      <c r="I15" s="694">
        <v>0</v>
      </c>
      <c r="J15" s="694">
        <f t="shared" si="0"/>
        <v>0</v>
      </c>
      <c r="K15" s="618"/>
    </row>
    <row r="16" spans="1:11" ht="15.75">
      <c r="A16" s="610"/>
      <c r="B16" s="691" t="s">
        <v>26</v>
      </c>
      <c r="C16" s="692"/>
      <c r="D16" s="693"/>
      <c r="E16" s="694">
        <v>691974.5</v>
      </c>
      <c r="F16" s="694">
        <v>0</v>
      </c>
      <c r="G16" s="694">
        <v>691974.5</v>
      </c>
      <c r="H16" s="694">
        <v>218434</v>
      </c>
      <c r="I16" s="694">
        <v>218349</v>
      </c>
      <c r="J16" s="694">
        <f t="shared" si="0"/>
        <v>-473625.5</v>
      </c>
      <c r="K16" s="618"/>
    </row>
    <row r="17" spans="1:11" ht="15.75">
      <c r="A17" s="610"/>
      <c r="B17" s="691" t="s">
        <v>27</v>
      </c>
      <c r="C17" s="692"/>
      <c r="D17" s="693"/>
      <c r="E17" s="694">
        <v>232100</v>
      </c>
      <c r="F17" s="694">
        <v>0</v>
      </c>
      <c r="G17" s="694">
        <v>232100</v>
      </c>
      <c r="H17" s="694">
        <v>91129.44</v>
      </c>
      <c r="I17" s="694">
        <v>91129.44</v>
      </c>
      <c r="J17" s="694">
        <f t="shared" si="0"/>
        <v>-140970.56</v>
      </c>
      <c r="K17" s="618"/>
    </row>
    <row r="18" spans="1:11" ht="15.75">
      <c r="A18" s="610"/>
      <c r="B18" s="691" t="s">
        <v>28</v>
      </c>
      <c r="C18" s="692"/>
      <c r="D18" s="693"/>
      <c r="E18" s="694">
        <v>21100</v>
      </c>
      <c r="F18" s="694">
        <v>0</v>
      </c>
      <c r="G18" s="694">
        <v>21100</v>
      </c>
      <c r="H18" s="694">
        <v>116630.69</v>
      </c>
      <c r="I18" s="694">
        <v>116630.69</v>
      </c>
      <c r="J18" s="694">
        <f t="shared" si="0"/>
        <v>95530.69</v>
      </c>
      <c r="K18" s="618"/>
    </row>
    <row r="19" spans="1:11" ht="15.75">
      <c r="A19" s="610"/>
      <c r="B19" s="691" t="s">
        <v>261</v>
      </c>
      <c r="C19" s="692"/>
      <c r="D19" s="693"/>
      <c r="E19" s="694">
        <v>0</v>
      </c>
      <c r="F19" s="694">
        <v>0</v>
      </c>
      <c r="G19" s="694">
        <v>0</v>
      </c>
      <c r="H19" s="694">
        <v>0</v>
      </c>
      <c r="I19" s="694">
        <v>0</v>
      </c>
      <c r="J19" s="694">
        <f t="shared" si="0"/>
        <v>0</v>
      </c>
      <c r="K19" s="618"/>
    </row>
    <row r="20" spans="1:11" ht="15.75">
      <c r="A20" s="610"/>
      <c r="B20" s="691" t="s">
        <v>81</v>
      </c>
      <c r="C20" s="692"/>
      <c r="D20" s="693"/>
      <c r="E20" s="694">
        <v>49434121.76</v>
      </c>
      <c r="F20" s="694">
        <v>0</v>
      </c>
      <c r="G20" s="694">
        <v>49434121.76</v>
      </c>
      <c r="H20" s="694">
        <v>9998220.09</v>
      </c>
      <c r="I20" s="694">
        <v>9998220.09</v>
      </c>
      <c r="J20" s="694">
        <f t="shared" si="0"/>
        <v>-39435901.67</v>
      </c>
      <c r="K20" s="618"/>
    </row>
    <row r="21" spans="1:11" ht="15.75">
      <c r="A21" s="685"/>
      <c r="B21" s="691" t="s">
        <v>82</v>
      </c>
      <c r="C21" s="692"/>
      <c r="D21" s="693"/>
      <c r="E21" s="694">
        <v>0</v>
      </c>
      <c r="F21" s="694">
        <v>0</v>
      </c>
      <c r="G21" s="694">
        <v>0</v>
      </c>
      <c r="H21" s="694">
        <v>0</v>
      </c>
      <c r="I21" s="694">
        <v>0</v>
      </c>
      <c r="J21" s="694">
        <f t="shared" si="0"/>
        <v>0</v>
      </c>
      <c r="K21" s="618"/>
    </row>
    <row r="22" spans="1:11" ht="15.75">
      <c r="A22" s="610"/>
      <c r="B22" s="691" t="s">
        <v>32</v>
      </c>
      <c r="C22" s="692"/>
      <c r="D22" s="693"/>
      <c r="E22" s="694">
        <v>0</v>
      </c>
      <c r="F22" s="694">
        <v>0</v>
      </c>
      <c r="G22" s="694">
        <v>0</v>
      </c>
      <c r="H22" s="694">
        <v>0</v>
      </c>
      <c r="I22" s="694">
        <v>0</v>
      </c>
      <c r="J22" s="694">
        <f t="shared" si="0"/>
        <v>0</v>
      </c>
      <c r="K22" s="618"/>
    </row>
    <row r="23" spans="1:11" ht="6" customHeight="1">
      <c r="A23" s="610"/>
      <c r="B23" s="695"/>
      <c r="C23" s="696"/>
      <c r="D23" s="697"/>
      <c r="E23" s="698"/>
      <c r="F23" s="698"/>
      <c r="G23" s="698"/>
      <c r="H23" s="698"/>
      <c r="I23" s="698"/>
      <c r="J23" s="699"/>
      <c r="K23" s="618"/>
    </row>
    <row r="24" spans="1:11" ht="15.75">
      <c r="A24" s="685"/>
      <c r="B24" s="700"/>
      <c r="C24" s="684"/>
      <c r="D24" s="701" t="s">
        <v>273</v>
      </c>
      <c r="E24" s="702">
        <f>SUM(E13:E22)</f>
        <v>50459296.26</v>
      </c>
      <c r="F24" s="702">
        <f>SUM(F13:F22)</f>
        <v>0</v>
      </c>
      <c r="G24" s="702">
        <f>SUM(G13:G22)</f>
        <v>50459296.26</v>
      </c>
      <c r="H24" s="702">
        <f>SUM(H13:H22)</f>
        <v>10448027.22</v>
      </c>
      <c r="I24" s="702">
        <f>SUM(I13:I22)</f>
        <v>10447942.22</v>
      </c>
      <c r="J24" s="703">
        <v>0</v>
      </c>
      <c r="K24" s="618"/>
    </row>
    <row r="25" spans="1:11" ht="15.75">
      <c r="A25" s="602"/>
      <c r="B25" s="704"/>
      <c r="C25" s="704"/>
      <c r="D25" s="704"/>
      <c r="E25" s="705"/>
      <c r="F25" s="705"/>
      <c r="G25" s="706"/>
      <c r="H25" s="707" t="s">
        <v>283</v>
      </c>
      <c r="I25" s="708"/>
      <c r="J25" s="709"/>
      <c r="K25" s="618"/>
    </row>
    <row r="26" spans="1:10" ht="12" customHeight="1">
      <c r="A26" s="681"/>
      <c r="B26" s="710"/>
      <c r="C26" s="710"/>
      <c r="D26" s="710"/>
      <c r="E26" s="711"/>
      <c r="F26" s="711"/>
      <c r="G26" s="711"/>
      <c r="H26" s="684"/>
      <c r="I26" s="684"/>
      <c r="J26" s="684"/>
    </row>
    <row r="27" spans="1:11" ht="15.75">
      <c r="A27" s="685"/>
      <c r="B27" s="687" t="s">
        <v>262</v>
      </c>
      <c r="C27" s="687"/>
      <c r="D27" s="687"/>
      <c r="E27" s="686" t="s">
        <v>274</v>
      </c>
      <c r="F27" s="686"/>
      <c r="G27" s="686"/>
      <c r="H27" s="686"/>
      <c r="I27" s="686"/>
      <c r="J27" s="687" t="s">
        <v>286</v>
      </c>
      <c r="K27" s="618"/>
    </row>
    <row r="28" spans="1:11" ht="24" customHeight="1">
      <c r="A28" s="685"/>
      <c r="B28" s="687"/>
      <c r="C28" s="687"/>
      <c r="D28" s="687"/>
      <c r="E28" s="688" t="s">
        <v>275</v>
      </c>
      <c r="F28" s="689" t="s">
        <v>277</v>
      </c>
      <c r="G28" s="688" t="s">
        <v>279</v>
      </c>
      <c r="H28" s="688" t="s">
        <v>281</v>
      </c>
      <c r="I28" s="688" t="s">
        <v>284</v>
      </c>
      <c r="J28" s="687"/>
      <c r="K28" s="618"/>
    </row>
    <row r="29" spans="1:11" ht="12" customHeight="1">
      <c r="A29" s="685"/>
      <c r="B29" s="687"/>
      <c r="C29" s="687"/>
      <c r="D29" s="687"/>
      <c r="E29" s="688" t="s">
        <v>276</v>
      </c>
      <c r="F29" s="688" t="s">
        <v>278</v>
      </c>
      <c r="G29" s="688" t="s">
        <v>280</v>
      </c>
      <c r="H29" s="688" t="s">
        <v>282</v>
      </c>
      <c r="I29" s="688" t="s">
        <v>285</v>
      </c>
      <c r="J29" s="688" t="s">
        <v>287</v>
      </c>
      <c r="K29" s="618"/>
    </row>
    <row r="30" spans="1:11" ht="6" customHeight="1">
      <c r="A30" s="610"/>
      <c r="B30" s="619"/>
      <c r="C30" s="620"/>
      <c r="D30" s="623"/>
      <c r="E30" s="712"/>
      <c r="F30" s="712"/>
      <c r="G30" s="712"/>
      <c r="H30" s="712"/>
      <c r="I30" s="712"/>
      <c r="J30" s="712"/>
      <c r="K30" s="618"/>
    </row>
    <row r="31" spans="1:11" ht="12" customHeight="1">
      <c r="A31" s="610"/>
      <c r="B31" s="713" t="s">
        <v>263</v>
      </c>
      <c r="C31" s="714"/>
      <c r="D31" s="610"/>
      <c r="E31" s="715">
        <f>SUM(E32:E39)</f>
        <v>50459296.26</v>
      </c>
      <c r="F31" s="715">
        <f>SUM(F32:F39)</f>
        <v>0</v>
      </c>
      <c r="G31" s="715">
        <f>SUM(G32:G39)</f>
        <v>50459296.26</v>
      </c>
      <c r="H31" s="715">
        <f>SUM(H32:H39)</f>
        <v>10448027.22</v>
      </c>
      <c r="I31" s="715">
        <f>SUM(I32:I39)</f>
        <v>10447942.22</v>
      </c>
      <c r="J31" s="715">
        <f aca="true" t="shared" si="1" ref="J31:J39">I31-E31</f>
        <v>-40011354.04</v>
      </c>
      <c r="K31" s="618"/>
    </row>
    <row r="32" spans="1:11" ht="15.75">
      <c r="A32" s="610"/>
      <c r="B32" s="716"/>
      <c r="C32" s="692" t="s">
        <v>23</v>
      </c>
      <c r="D32" s="693"/>
      <c r="E32" s="694">
        <v>80000</v>
      </c>
      <c r="F32" s="694">
        <v>0</v>
      </c>
      <c r="G32" s="694">
        <v>80000</v>
      </c>
      <c r="H32" s="694">
        <v>23613</v>
      </c>
      <c r="I32" s="694">
        <v>23613</v>
      </c>
      <c r="J32" s="715">
        <f t="shared" si="1"/>
        <v>-56387</v>
      </c>
      <c r="K32" s="618"/>
    </row>
    <row r="33" spans="1:11" ht="15.75">
      <c r="A33" s="610"/>
      <c r="B33" s="713"/>
      <c r="C33" s="692" t="s">
        <v>24</v>
      </c>
      <c r="D33" s="693"/>
      <c r="E33" s="694">
        <v>0</v>
      </c>
      <c r="F33" s="694">
        <v>0</v>
      </c>
      <c r="G33" s="694">
        <v>0</v>
      </c>
      <c r="H33" s="694">
        <v>0</v>
      </c>
      <c r="I33" s="694">
        <v>0</v>
      </c>
      <c r="J33" s="715">
        <f t="shared" si="1"/>
        <v>0</v>
      </c>
      <c r="K33" s="618"/>
    </row>
    <row r="34" spans="1:11" ht="15.75">
      <c r="A34" s="610"/>
      <c r="B34" s="716"/>
      <c r="C34" s="692" t="s">
        <v>25</v>
      </c>
      <c r="D34" s="693"/>
      <c r="E34" s="694">
        <v>0</v>
      </c>
      <c r="F34" s="694">
        <v>0</v>
      </c>
      <c r="G34" s="694">
        <v>0</v>
      </c>
      <c r="H34" s="694">
        <v>0</v>
      </c>
      <c r="I34" s="694">
        <v>0</v>
      </c>
      <c r="J34" s="715">
        <f t="shared" si="1"/>
        <v>0</v>
      </c>
      <c r="K34" s="618"/>
    </row>
    <row r="35" spans="1:11" ht="15.75">
      <c r="A35" s="610"/>
      <c r="B35" s="716"/>
      <c r="C35" s="692" t="s">
        <v>26</v>
      </c>
      <c r="D35" s="693"/>
      <c r="E35" s="694">
        <v>691974.5</v>
      </c>
      <c r="F35" s="694">
        <v>0</v>
      </c>
      <c r="G35" s="694">
        <v>691974.5</v>
      </c>
      <c r="H35" s="694">
        <v>218434</v>
      </c>
      <c r="I35" s="694">
        <v>218349</v>
      </c>
      <c r="J35" s="715">
        <f t="shared" si="1"/>
        <v>-473625.5</v>
      </c>
      <c r="K35" s="618"/>
    </row>
    <row r="36" spans="1:11" ht="15.75">
      <c r="A36" s="610"/>
      <c r="B36" s="716"/>
      <c r="C36" s="717" t="s">
        <v>270</v>
      </c>
      <c r="D36" s="718"/>
      <c r="E36" s="694">
        <v>232100</v>
      </c>
      <c r="F36" s="694">
        <v>0</v>
      </c>
      <c r="G36" s="694">
        <v>232100</v>
      </c>
      <c r="H36" s="694">
        <v>91129.44</v>
      </c>
      <c r="I36" s="694">
        <v>91129.44</v>
      </c>
      <c r="J36" s="715">
        <f t="shared" si="1"/>
        <v>-140970.56</v>
      </c>
      <c r="K36" s="618"/>
    </row>
    <row r="37" spans="1:11" ht="15.75">
      <c r="A37" s="610"/>
      <c r="B37" s="716"/>
      <c r="C37" s="692" t="s">
        <v>271</v>
      </c>
      <c r="D37" s="693"/>
      <c r="E37" s="694">
        <v>21100</v>
      </c>
      <c r="F37" s="694">
        <v>0</v>
      </c>
      <c r="G37" s="694">
        <v>21100</v>
      </c>
      <c r="H37" s="694">
        <v>116630.69</v>
      </c>
      <c r="I37" s="694">
        <v>116630.69</v>
      </c>
      <c r="J37" s="715">
        <f t="shared" si="1"/>
        <v>95530.69</v>
      </c>
      <c r="K37" s="618"/>
    </row>
    <row r="38" spans="1:11" ht="15.75">
      <c r="A38" s="610"/>
      <c r="B38" s="716"/>
      <c r="C38" s="692" t="s">
        <v>81</v>
      </c>
      <c r="D38" s="693"/>
      <c r="E38" s="694">
        <v>49434121.76</v>
      </c>
      <c r="F38" s="694">
        <v>0</v>
      </c>
      <c r="G38" s="694">
        <v>49434121.76</v>
      </c>
      <c r="H38" s="694">
        <v>9998220.09</v>
      </c>
      <c r="I38" s="694">
        <v>9998220.09</v>
      </c>
      <c r="J38" s="715">
        <f t="shared" si="1"/>
        <v>-39435901.67</v>
      </c>
      <c r="K38" s="618"/>
    </row>
    <row r="39" spans="1:11" ht="15.75">
      <c r="A39" s="610"/>
      <c r="B39" s="716"/>
      <c r="C39" s="692" t="s">
        <v>82</v>
      </c>
      <c r="D39" s="693"/>
      <c r="E39" s="694">
        <v>0</v>
      </c>
      <c r="F39" s="694">
        <v>0</v>
      </c>
      <c r="G39" s="694">
        <v>0</v>
      </c>
      <c r="H39" s="694">
        <v>0</v>
      </c>
      <c r="I39" s="694">
        <v>0</v>
      </c>
      <c r="J39" s="715">
        <f t="shared" si="1"/>
        <v>0</v>
      </c>
      <c r="K39" s="618"/>
    </row>
    <row r="40" spans="1:11" ht="6" customHeight="1">
      <c r="A40" s="610"/>
      <c r="B40" s="716"/>
      <c r="C40" s="602"/>
      <c r="D40" s="719"/>
      <c r="E40" s="694"/>
      <c r="F40" s="694"/>
      <c r="G40" s="720"/>
      <c r="H40" s="694"/>
      <c r="I40" s="694"/>
      <c r="J40" s="720"/>
      <c r="K40" s="618"/>
    </row>
    <row r="41" spans="1:11" ht="39.75" customHeight="1">
      <c r="A41" s="721"/>
      <c r="B41" s="722" t="s">
        <v>264</v>
      </c>
      <c r="C41" s="723"/>
      <c r="D41" s="724"/>
      <c r="E41" s="715">
        <f>SUM(E42:E45)</f>
        <v>0</v>
      </c>
      <c r="F41" s="715">
        <f>SUM(F42:F45)</f>
        <v>0</v>
      </c>
      <c r="G41" s="715">
        <f>SUM(G42:G45)</f>
        <v>0</v>
      </c>
      <c r="H41" s="715">
        <f>SUM(H42:H45)</f>
        <v>0</v>
      </c>
      <c r="I41" s="715">
        <f>SUM(I42:I45)</f>
        <v>0</v>
      </c>
      <c r="J41" s="715">
        <f aca="true" t="shared" si="2" ref="J41:J48">I41-E41</f>
        <v>0</v>
      </c>
      <c r="K41" s="618"/>
    </row>
    <row r="42" spans="1:11" ht="15.75">
      <c r="A42" s="610"/>
      <c r="B42" s="713"/>
      <c r="C42" s="692" t="s">
        <v>24</v>
      </c>
      <c r="D42" s="693"/>
      <c r="E42" s="694">
        <v>0</v>
      </c>
      <c r="F42" s="694">
        <v>0</v>
      </c>
      <c r="G42" s="694">
        <v>0</v>
      </c>
      <c r="H42" s="694">
        <v>0</v>
      </c>
      <c r="I42" s="694">
        <v>0</v>
      </c>
      <c r="J42" s="715">
        <f t="shared" si="2"/>
        <v>0</v>
      </c>
      <c r="K42" s="618"/>
    </row>
    <row r="43" spans="1:11" ht="15.75">
      <c r="A43" s="610"/>
      <c r="B43" s="713"/>
      <c r="C43" s="717" t="s">
        <v>270</v>
      </c>
      <c r="D43" s="718"/>
      <c r="E43" s="694">
        <v>0</v>
      </c>
      <c r="F43" s="694">
        <v>0</v>
      </c>
      <c r="G43" s="694">
        <v>0</v>
      </c>
      <c r="H43" s="694">
        <v>0</v>
      </c>
      <c r="I43" s="694">
        <v>0</v>
      </c>
      <c r="J43" s="715">
        <f t="shared" si="2"/>
        <v>0</v>
      </c>
      <c r="K43" s="618"/>
    </row>
    <row r="44" spans="1:11" ht="15.75">
      <c r="A44" s="610"/>
      <c r="B44" s="716"/>
      <c r="C44" s="692" t="s">
        <v>272</v>
      </c>
      <c r="D44" s="693"/>
      <c r="E44" s="694">
        <v>0</v>
      </c>
      <c r="F44" s="694">
        <v>0</v>
      </c>
      <c r="G44" s="694">
        <v>0</v>
      </c>
      <c r="H44" s="694">
        <v>0</v>
      </c>
      <c r="I44" s="694">
        <v>0</v>
      </c>
      <c r="J44" s="715">
        <f t="shared" si="2"/>
        <v>0</v>
      </c>
      <c r="K44" s="618"/>
    </row>
    <row r="45" spans="1:11" ht="15.75">
      <c r="A45" s="610"/>
      <c r="B45" s="716"/>
      <c r="C45" s="692" t="s">
        <v>82</v>
      </c>
      <c r="D45" s="693"/>
      <c r="E45" s="694">
        <v>0</v>
      </c>
      <c r="F45" s="694">
        <v>0</v>
      </c>
      <c r="G45" s="694">
        <v>0</v>
      </c>
      <c r="H45" s="694">
        <v>0</v>
      </c>
      <c r="I45" s="694">
        <v>0</v>
      </c>
      <c r="J45" s="715">
        <f t="shared" si="2"/>
        <v>0</v>
      </c>
      <c r="K45" s="618"/>
    </row>
    <row r="46" spans="1:11" ht="15.75">
      <c r="A46" s="685"/>
      <c r="B46" s="725"/>
      <c r="C46" s="681"/>
      <c r="D46" s="685"/>
      <c r="E46" s="726"/>
      <c r="F46" s="726"/>
      <c r="G46" s="726"/>
      <c r="H46" s="726"/>
      <c r="I46" s="726"/>
      <c r="J46" s="715">
        <f t="shared" si="2"/>
        <v>0</v>
      </c>
      <c r="K46" s="618"/>
    </row>
    <row r="47" spans="1:11" ht="15.75">
      <c r="A47" s="610"/>
      <c r="B47" s="713" t="s">
        <v>265</v>
      </c>
      <c r="C47" s="727"/>
      <c r="D47" s="719"/>
      <c r="E47" s="715">
        <v>0</v>
      </c>
      <c r="F47" s="715">
        <v>0</v>
      </c>
      <c r="G47" s="715">
        <v>0</v>
      </c>
      <c r="H47" s="715">
        <v>0</v>
      </c>
      <c r="I47" s="715">
        <v>0</v>
      </c>
      <c r="J47" s="715">
        <f t="shared" si="2"/>
        <v>0</v>
      </c>
      <c r="K47" s="618"/>
    </row>
    <row r="48" spans="1:11" ht="15.75">
      <c r="A48" s="610"/>
      <c r="B48" s="716"/>
      <c r="C48" s="692" t="s">
        <v>32</v>
      </c>
      <c r="D48" s="693"/>
      <c r="E48" s="694">
        <v>0</v>
      </c>
      <c r="F48" s="694">
        <v>0</v>
      </c>
      <c r="G48" s="694">
        <v>0</v>
      </c>
      <c r="H48" s="694">
        <v>0</v>
      </c>
      <c r="I48" s="694">
        <v>0</v>
      </c>
      <c r="J48" s="715">
        <f t="shared" si="2"/>
        <v>0</v>
      </c>
      <c r="K48" s="618"/>
    </row>
    <row r="49" spans="1:11" ht="6" customHeight="1">
      <c r="A49" s="610"/>
      <c r="B49" s="695"/>
      <c r="C49" s="696"/>
      <c r="D49" s="697"/>
      <c r="E49" s="728"/>
      <c r="F49" s="728"/>
      <c r="G49" s="728"/>
      <c r="H49" s="728"/>
      <c r="I49" s="728"/>
      <c r="J49" s="728"/>
      <c r="K49" s="618"/>
    </row>
    <row r="50" spans="1:11" ht="15.75">
      <c r="A50" s="685"/>
      <c r="B50" s="700"/>
      <c r="C50" s="684"/>
      <c r="D50" s="701" t="s">
        <v>273</v>
      </c>
      <c r="E50" s="702">
        <f>SUM(E31,E41,E47)</f>
        <v>50459296.26</v>
      </c>
      <c r="F50" s="702">
        <f>SUM(F31,F41,F47)</f>
        <v>0</v>
      </c>
      <c r="G50" s="702">
        <f>SUM(G31,G41,G47)</f>
        <v>50459296.26</v>
      </c>
      <c r="H50" s="702">
        <f>SUM(H31,H41,H47)</f>
        <v>10448027.22</v>
      </c>
      <c r="I50" s="702">
        <f>SUM(I31,I41,I47)</f>
        <v>10447942.22</v>
      </c>
      <c r="J50" s="729">
        <v>0</v>
      </c>
      <c r="K50" s="618"/>
    </row>
    <row r="51" spans="1:11" ht="15.75">
      <c r="A51" s="602"/>
      <c r="B51" s="704"/>
      <c r="C51" s="704"/>
      <c r="D51" s="704"/>
      <c r="E51" s="730"/>
      <c r="F51" s="730"/>
      <c r="G51" s="731"/>
      <c r="H51" s="707" t="s">
        <v>283</v>
      </c>
      <c r="I51" s="708"/>
      <c r="J51" s="732"/>
      <c r="K51" s="618"/>
    </row>
    <row r="52" spans="2:10" ht="11.25" customHeight="1">
      <c r="B52" s="602" t="s">
        <v>266</v>
      </c>
      <c r="H52" s="620"/>
      <c r="I52" s="620"/>
      <c r="J52" s="620"/>
    </row>
    <row r="53" ht="12.75" customHeight="1">
      <c r="B53" s="602" t="s">
        <v>267</v>
      </c>
    </row>
    <row r="54" ht="12.75" customHeight="1">
      <c r="B54" s="602" t="s">
        <v>268</v>
      </c>
    </row>
    <row r="55" spans="2:8" ht="11.25" customHeight="1">
      <c r="B55" s="602" t="s">
        <v>269</v>
      </c>
      <c r="H55" s="639"/>
    </row>
    <row r="57" spans="2:10" ht="11.25" customHeight="1">
      <c r="B57" s="733" t="s">
        <v>22</v>
      </c>
      <c r="C57" s="733"/>
      <c r="D57" s="733"/>
      <c r="E57" s="733"/>
      <c r="F57" s="733"/>
      <c r="G57" s="733"/>
      <c r="H57" s="733"/>
      <c r="I57" s="733"/>
      <c r="J57" s="733"/>
    </row>
    <row r="60" spans="4:9" ht="12" customHeight="1">
      <c r="D60" s="734"/>
      <c r="E60" s="734"/>
      <c r="F60" s="735"/>
      <c r="G60" s="736"/>
      <c r="H60" s="734"/>
      <c r="I60" s="734"/>
    </row>
    <row r="61" spans="4:9" ht="12" customHeight="1">
      <c r="D61" s="737" t="s">
        <v>7</v>
      </c>
      <c r="E61" s="737"/>
      <c r="F61" s="738"/>
      <c r="G61" s="739"/>
      <c r="H61" s="737" t="s">
        <v>9</v>
      </c>
      <c r="I61" s="737"/>
    </row>
    <row r="62" spans="4:9" ht="12" customHeight="1">
      <c r="D62" s="740" t="s">
        <v>8</v>
      </c>
      <c r="E62" s="740"/>
      <c r="F62" s="738"/>
      <c r="G62" s="739"/>
      <c r="H62" s="740" t="s">
        <v>10</v>
      </c>
      <c r="I62" s="740"/>
    </row>
  </sheetData>
  <sheetProtection/>
  <mergeCells count="47">
    <mergeCell ref="D61:E61"/>
    <mergeCell ref="H61:I61"/>
    <mergeCell ref="D62:E62"/>
    <mergeCell ref="H62:I62"/>
    <mergeCell ref="C39:D39"/>
    <mergeCell ref="C42:D42"/>
    <mergeCell ref="C44:D44"/>
    <mergeCell ref="C45:D45"/>
    <mergeCell ref="C48:D48"/>
    <mergeCell ref="B57:J57"/>
    <mergeCell ref="D60:E60"/>
    <mergeCell ref="H60:I60"/>
    <mergeCell ref="J24:J25"/>
    <mergeCell ref="H25:I25"/>
    <mergeCell ref="B27:D29"/>
    <mergeCell ref="E27:I27"/>
    <mergeCell ref="J27:J28"/>
    <mergeCell ref="J50:J51"/>
    <mergeCell ref="H51:I51"/>
    <mergeCell ref="B41:D41"/>
    <mergeCell ref="C43:D43"/>
    <mergeCell ref="C38:D38"/>
    <mergeCell ref="C32:D32"/>
    <mergeCell ref="C34:D34"/>
    <mergeCell ref="C35:D35"/>
    <mergeCell ref="C36:D36"/>
    <mergeCell ref="C37:D37"/>
    <mergeCell ref="B21:D21"/>
    <mergeCell ref="B22:D22"/>
    <mergeCell ref="C33:D33"/>
    <mergeCell ref="B20:D20"/>
    <mergeCell ref="B13:D13"/>
    <mergeCell ref="B14:D14"/>
    <mergeCell ref="B15:D15"/>
    <mergeCell ref="B16:D16"/>
    <mergeCell ref="B17:D17"/>
    <mergeCell ref="B18:D18"/>
    <mergeCell ref="B19:D19"/>
    <mergeCell ref="B2:J2"/>
    <mergeCell ref="B3:J3"/>
    <mergeCell ref="B5:J5"/>
    <mergeCell ref="B7:J7"/>
    <mergeCell ref="B9:D11"/>
    <mergeCell ref="E9:I9"/>
    <mergeCell ref="J9:J10"/>
    <mergeCell ref="B4:J4"/>
    <mergeCell ref="B6:J6"/>
  </mergeCells>
  <printOptions/>
  <pageMargins left="0.75" right="0.75" top="1" bottom="1" header="0.5" footer="0.5"/>
  <pageSetup orientation="portrait" paperSize="9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PageLayoutView="0" workbookViewId="0" topLeftCell="A1">
      <selection activeCell="A1" sqref="A1:IV16384"/>
    </sheetView>
  </sheetViews>
  <sheetFormatPr defaultColWidth="11.421875" defaultRowHeight="15"/>
  <cols>
    <col min="1" max="3" width="13.00390625" style="743" customWidth="1"/>
    <col min="4" max="4" width="18.421875" style="743" bestFit="1" customWidth="1"/>
    <col min="5" max="5" width="13.00390625" style="743" customWidth="1"/>
    <col min="6" max="6" width="24.00390625" style="743" customWidth="1"/>
    <col min="7" max="7" width="16.57421875" style="743" bestFit="1" customWidth="1"/>
    <col min="8" max="8" width="17.00390625" style="743" bestFit="1" customWidth="1"/>
    <col min="9" max="9" width="18.00390625" style="743" bestFit="1" customWidth="1"/>
    <col min="10" max="16384" width="13.00390625" style="743" customWidth="1"/>
  </cols>
  <sheetData>
    <row r="1" spans="2:9" s="743" customFormat="1" ht="15">
      <c r="B1" s="744"/>
      <c r="C1" s="744"/>
      <c r="D1" s="744"/>
      <c r="E1" s="744"/>
      <c r="F1" s="744"/>
      <c r="G1" s="744"/>
      <c r="H1" s="744"/>
      <c r="I1" s="744"/>
    </row>
    <row r="2" spans="1:10" s="743" customFormat="1" ht="5.25" customHeight="1">
      <c r="A2" s="745"/>
      <c r="B2" s="746"/>
      <c r="C2" s="747"/>
      <c r="D2" s="747"/>
      <c r="E2" s="747"/>
      <c r="F2" s="747"/>
      <c r="G2" s="747"/>
      <c r="H2" s="747"/>
      <c r="I2" s="748"/>
      <c r="J2" s="749"/>
    </row>
    <row r="3" spans="1:10" s="743" customFormat="1" ht="15" customHeight="1">
      <c r="A3" s="745"/>
      <c r="B3" s="750" t="s">
        <v>0</v>
      </c>
      <c r="C3" s="751"/>
      <c r="D3" s="751"/>
      <c r="E3" s="751"/>
      <c r="F3" s="751"/>
      <c r="G3" s="751"/>
      <c r="H3" s="751"/>
      <c r="I3" s="752"/>
      <c r="J3" s="749"/>
    </row>
    <row r="4" spans="1:10" s="743" customFormat="1" ht="15" customHeight="1">
      <c r="A4" s="745"/>
      <c r="B4" s="750"/>
      <c r="C4" s="751"/>
      <c r="D4" s="751"/>
      <c r="E4" s="751"/>
      <c r="F4" s="751"/>
      <c r="G4" s="751"/>
      <c r="H4" s="751"/>
      <c r="I4" s="752"/>
      <c r="J4" s="749"/>
    </row>
    <row r="5" spans="1:10" s="743" customFormat="1" ht="15" customHeight="1">
      <c r="A5" s="745"/>
      <c r="B5" s="750" t="s">
        <v>288</v>
      </c>
      <c r="C5" s="751"/>
      <c r="D5" s="751"/>
      <c r="E5" s="751"/>
      <c r="F5" s="751"/>
      <c r="G5" s="751"/>
      <c r="H5" s="751"/>
      <c r="I5" s="752"/>
      <c r="J5" s="749"/>
    </row>
    <row r="6" spans="1:10" s="743" customFormat="1" ht="15" customHeight="1">
      <c r="A6" s="745"/>
      <c r="B6" s="750" t="s">
        <v>289</v>
      </c>
      <c r="C6" s="751"/>
      <c r="D6" s="751"/>
      <c r="E6" s="751"/>
      <c r="F6" s="751"/>
      <c r="G6" s="751"/>
      <c r="H6" s="751"/>
      <c r="I6" s="752"/>
      <c r="J6" s="749"/>
    </row>
    <row r="7" spans="1:10" s="743" customFormat="1" ht="15" customHeight="1">
      <c r="A7" s="745"/>
      <c r="B7" s="750" t="s">
        <v>2</v>
      </c>
      <c r="C7" s="751"/>
      <c r="D7" s="751"/>
      <c r="E7" s="751"/>
      <c r="F7" s="751"/>
      <c r="G7" s="751"/>
      <c r="H7" s="751"/>
      <c r="I7" s="752"/>
      <c r="J7" s="749"/>
    </row>
    <row r="8" spans="1:10" s="743" customFormat="1" ht="15" customHeight="1">
      <c r="A8" s="745"/>
      <c r="B8" s="753" t="s">
        <v>3</v>
      </c>
      <c r="C8" s="754"/>
      <c r="D8" s="754"/>
      <c r="E8" s="754"/>
      <c r="F8" s="754"/>
      <c r="G8" s="754"/>
      <c r="H8" s="754"/>
      <c r="I8" s="755"/>
      <c r="J8" s="749"/>
    </row>
    <row r="9" spans="2:9" s="743" customFormat="1" ht="15">
      <c r="B9" s="756"/>
      <c r="C9" s="756"/>
      <c r="D9" s="756"/>
      <c r="E9" s="756"/>
      <c r="F9" s="756"/>
      <c r="G9" s="756"/>
      <c r="H9" s="756"/>
      <c r="I9" s="756"/>
    </row>
    <row r="10" spans="1:10" s="743" customFormat="1" ht="15" customHeight="1">
      <c r="A10" s="745"/>
      <c r="B10" s="757" t="s">
        <v>290</v>
      </c>
      <c r="C10" s="757"/>
      <c r="D10" s="758" t="s">
        <v>343</v>
      </c>
      <c r="E10" s="758"/>
      <c r="F10" s="758"/>
      <c r="G10" s="758"/>
      <c r="H10" s="758"/>
      <c r="I10" s="758" t="s">
        <v>348</v>
      </c>
      <c r="J10" s="749"/>
    </row>
    <row r="11" spans="1:10" s="743" customFormat="1" ht="24" customHeight="1">
      <c r="A11" s="745"/>
      <c r="B11" s="757"/>
      <c r="C11" s="757"/>
      <c r="D11" s="759" t="s">
        <v>344</v>
      </c>
      <c r="E11" s="759" t="s">
        <v>345</v>
      </c>
      <c r="F11" s="759" t="s">
        <v>279</v>
      </c>
      <c r="G11" s="759" t="s">
        <v>281</v>
      </c>
      <c r="H11" s="759" t="s">
        <v>347</v>
      </c>
      <c r="I11" s="758"/>
      <c r="J11" s="749"/>
    </row>
    <row r="12" spans="1:10" s="743" customFormat="1" ht="18" customHeight="1">
      <c r="A12" s="745"/>
      <c r="B12" s="757"/>
      <c r="C12" s="757"/>
      <c r="D12" s="759">
        <v>1</v>
      </c>
      <c r="E12" s="759">
        <v>2</v>
      </c>
      <c r="F12" s="759" t="s">
        <v>346</v>
      </c>
      <c r="G12" s="759">
        <v>4</v>
      </c>
      <c r="H12" s="759">
        <v>5</v>
      </c>
      <c r="I12" s="759" t="s">
        <v>349</v>
      </c>
      <c r="J12" s="749"/>
    </row>
    <row r="13" spans="1:10" s="743" customFormat="1" ht="15">
      <c r="A13" s="745"/>
      <c r="B13" s="760" t="s">
        <v>291</v>
      </c>
      <c r="C13" s="761" t="s">
        <v>317</v>
      </c>
      <c r="D13" s="762">
        <v>50459296.26</v>
      </c>
      <c r="E13" s="762">
        <v>0</v>
      </c>
      <c r="F13" s="762">
        <v>50459296.26</v>
      </c>
      <c r="G13" s="762">
        <v>6987916.43</v>
      </c>
      <c r="H13" s="762">
        <v>6879968.99</v>
      </c>
      <c r="I13" s="762">
        <v>43471379.83</v>
      </c>
      <c r="J13" s="749"/>
    </row>
    <row r="14" spans="1:10" s="743" customFormat="1" ht="15">
      <c r="A14" s="745"/>
      <c r="B14" s="760" t="s">
        <v>292</v>
      </c>
      <c r="C14" s="761" t="s">
        <v>318</v>
      </c>
      <c r="D14" s="762">
        <v>50459296.26</v>
      </c>
      <c r="E14" s="762">
        <v>0</v>
      </c>
      <c r="F14" s="762">
        <v>50459296.26</v>
      </c>
      <c r="G14" s="762">
        <v>6987916.43</v>
      </c>
      <c r="H14" s="762">
        <v>6879968.99</v>
      </c>
      <c r="I14" s="762">
        <v>43471379.83</v>
      </c>
      <c r="J14" s="749"/>
    </row>
    <row r="15" spans="1:10" s="743" customFormat="1" ht="15">
      <c r="A15" s="745"/>
      <c r="B15" s="760" t="s">
        <v>293</v>
      </c>
      <c r="C15" s="761" t="s">
        <v>319</v>
      </c>
      <c r="D15" s="762">
        <v>50459296.26</v>
      </c>
      <c r="E15" s="762">
        <v>0</v>
      </c>
      <c r="F15" s="762">
        <v>50459296.26</v>
      </c>
      <c r="G15" s="762">
        <v>6987916.43</v>
      </c>
      <c r="H15" s="762">
        <v>6879968.99</v>
      </c>
      <c r="I15" s="762">
        <v>43471379.83</v>
      </c>
      <c r="J15" s="749"/>
    </row>
    <row r="16" spans="1:10" s="743" customFormat="1" ht="15">
      <c r="A16" s="745"/>
      <c r="B16" s="760" t="s">
        <v>294</v>
      </c>
      <c r="C16" s="761" t="s">
        <v>320</v>
      </c>
      <c r="D16" s="762">
        <v>50459296.26</v>
      </c>
      <c r="E16" s="762">
        <v>0</v>
      </c>
      <c r="F16" s="762">
        <v>50459296.26</v>
      </c>
      <c r="G16" s="762">
        <v>6987916.43</v>
      </c>
      <c r="H16" s="762">
        <v>6879968.99</v>
      </c>
      <c r="I16" s="762">
        <v>43471379.83</v>
      </c>
      <c r="J16" s="749"/>
    </row>
    <row r="17" spans="1:10" s="743" customFormat="1" ht="30">
      <c r="A17" s="745"/>
      <c r="B17" s="760" t="s">
        <v>295</v>
      </c>
      <c r="C17" s="761" t="s">
        <v>321</v>
      </c>
      <c r="D17" s="762">
        <v>50459296.26</v>
      </c>
      <c r="E17" s="762">
        <v>0</v>
      </c>
      <c r="F17" s="762">
        <v>50459296.26</v>
      </c>
      <c r="G17" s="762">
        <v>6987916.43</v>
      </c>
      <c r="H17" s="762">
        <v>6879968.99</v>
      </c>
      <c r="I17" s="762">
        <v>43471379.83</v>
      </c>
      <c r="J17" s="749"/>
    </row>
    <row r="18" spans="1:10" s="743" customFormat="1" ht="30">
      <c r="A18" s="745"/>
      <c r="B18" s="760" t="s">
        <v>296</v>
      </c>
      <c r="C18" s="761" t="s">
        <v>322</v>
      </c>
      <c r="D18" s="762">
        <v>50459296.26</v>
      </c>
      <c r="E18" s="762">
        <v>0</v>
      </c>
      <c r="F18" s="762">
        <v>50459296.26</v>
      </c>
      <c r="G18" s="762">
        <v>6987916.43</v>
      </c>
      <c r="H18" s="762">
        <v>6879968.99</v>
      </c>
      <c r="I18" s="762">
        <v>43471379.83</v>
      </c>
      <c r="J18" s="749"/>
    </row>
    <row r="19" spans="1:10" s="743" customFormat="1" ht="15">
      <c r="A19" s="745"/>
      <c r="B19" s="760" t="s">
        <v>297</v>
      </c>
      <c r="C19" s="761" t="s">
        <v>323</v>
      </c>
      <c r="D19" s="762">
        <v>27845473</v>
      </c>
      <c r="E19" s="762">
        <v>300744.24</v>
      </c>
      <c r="F19" s="762">
        <v>28146217.24</v>
      </c>
      <c r="G19" s="762">
        <v>6437585.22</v>
      </c>
      <c r="H19" s="762">
        <v>6329637.78</v>
      </c>
      <c r="I19" s="762">
        <v>21708632.02</v>
      </c>
      <c r="J19" s="749"/>
    </row>
    <row r="20" spans="1:10" s="743" customFormat="1" ht="15">
      <c r="A20" s="745"/>
      <c r="B20" s="760" t="s">
        <v>298</v>
      </c>
      <c r="C20" s="761" t="s">
        <v>323</v>
      </c>
      <c r="D20" s="762">
        <v>0</v>
      </c>
      <c r="E20" s="762">
        <v>0</v>
      </c>
      <c r="F20" s="762">
        <v>0</v>
      </c>
      <c r="G20" s="762">
        <v>0</v>
      </c>
      <c r="H20" s="762">
        <v>0</v>
      </c>
      <c r="I20" s="762">
        <v>0</v>
      </c>
      <c r="J20" s="749"/>
    </row>
    <row r="21" spans="1:10" s="743" customFormat="1" ht="15">
      <c r="A21" s="745"/>
      <c r="B21" s="760" t="s">
        <v>299</v>
      </c>
      <c r="C21" s="761" t="s">
        <v>324</v>
      </c>
      <c r="D21" s="762">
        <v>0</v>
      </c>
      <c r="E21" s="762">
        <v>0</v>
      </c>
      <c r="F21" s="762">
        <v>0</v>
      </c>
      <c r="G21" s="762">
        <v>0</v>
      </c>
      <c r="H21" s="762">
        <v>0</v>
      </c>
      <c r="I21" s="762">
        <v>0</v>
      </c>
      <c r="J21" s="749"/>
    </row>
    <row r="22" spans="1:10" s="743" customFormat="1" ht="15">
      <c r="A22" s="745"/>
      <c r="B22" s="760" t="s">
        <v>300</v>
      </c>
      <c r="C22" s="761" t="s">
        <v>325</v>
      </c>
      <c r="D22" s="762">
        <v>27845473</v>
      </c>
      <c r="E22" s="762">
        <v>-610.16</v>
      </c>
      <c r="F22" s="762">
        <v>27844862.84</v>
      </c>
      <c r="G22" s="762">
        <v>6136230.82</v>
      </c>
      <c r="H22" s="762">
        <v>6118494.82</v>
      </c>
      <c r="I22" s="762">
        <v>21708632.02</v>
      </c>
      <c r="J22" s="749"/>
    </row>
    <row r="23" spans="1:10" s="743" customFormat="1" ht="15">
      <c r="A23" s="745"/>
      <c r="B23" s="760" t="s">
        <v>301</v>
      </c>
      <c r="C23" s="761" t="s">
        <v>326</v>
      </c>
      <c r="D23" s="762">
        <v>0</v>
      </c>
      <c r="E23" s="762">
        <v>0</v>
      </c>
      <c r="F23" s="762">
        <v>0</v>
      </c>
      <c r="G23" s="762">
        <v>0</v>
      </c>
      <c r="H23" s="762">
        <v>0</v>
      </c>
      <c r="I23" s="762">
        <v>0</v>
      </c>
      <c r="J23" s="749"/>
    </row>
    <row r="24" spans="1:10" s="743" customFormat="1" ht="15">
      <c r="A24" s="745"/>
      <c r="B24" s="760" t="s">
        <v>302</v>
      </c>
      <c r="C24" s="761" t="s">
        <v>327</v>
      </c>
      <c r="D24" s="762">
        <v>0</v>
      </c>
      <c r="E24" s="762">
        <v>0</v>
      </c>
      <c r="F24" s="762">
        <v>0</v>
      </c>
      <c r="G24" s="762">
        <v>0</v>
      </c>
      <c r="H24" s="762">
        <v>0</v>
      </c>
      <c r="I24" s="762">
        <v>0</v>
      </c>
      <c r="J24" s="749"/>
    </row>
    <row r="25" spans="1:10" s="743" customFormat="1" ht="15">
      <c r="A25" s="745"/>
      <c r="B25" s="760" t="s">
        <v>303</v>
      </c>
      <c r="C25" s="761" t="s">
        <v>328</v>
      </c>
      <c r="D25" s="762">
        <v>0</v>
      </c>
      <c r="E25" s="762">
        <v>0</v>
      </c>
      <c r="F25" s="762">
        <v>0</v>
      </c>
      <c r="G25" s="762">
        <v>0</v>
      </c>
      <c r="H25" s="762">
        <v>0</v>
      </c>
      <c r="I25" s="762">
        <v>0</v>
      </c>
      <c r="J25" s="749"/>
    </row>
    <row r="26" spans="1:10" s="743" customFormat="1" ht="15">
      <c r="A26" s="745"/>
      <c r="B26" s="760" t="s">
        <v>304</v>
      </c>
      <c r="C26" s="761" t="s">
        <v>329</v>
      </c>
      <c r="D26" s="762">
        <v>0</v>
      </c>
      <c r="E26" s="762">
        <v>0</v>
      </c>
      <c r="F26" s="762">
        <v>0</v>
      </c>
      <c r="G26" s="762">
        <v>0</v>
      </c>
      <c r="H26" s="762">
        <v>0</v>
      </c>
      <c r="I26" s="762">
        <v>0</v>
      </c>
      <c r="J26" s="749"/>
    </row>
    <row r="27" spans="1:10" s="743" customFormat="1" ht="15">
      <c r="A27" s="745"/>
      <c r="B27" s="760" t="s">
        <v>305</v>
      </c>
      <c r="C27" s="761" t="s">
        <v>330</v>
      </c>
      <c r="D27" s="762">
        <v>0</v>
      </c>
      <c r="E27" s="762">
        <v>0</v>
      </c>
      <c r="F27" s="762">
        <v>0</v>
      </c>
      <c r="G27" s="762">
        <v>0</v>
      </c>
      <c r="H27" s="762">
        <v>0</v>
      </c>
      <c r="I27" s="762">
        <v>0</v>
      </c>
      <c r="J27" s="749"/>
    </row>
    <row r="28" spans="1:10" s="743" customFormat="1" ht="15">
      <c r="A28" s="745"/>
      <c r="B28" s="760" t="s">
        <v>306</v>
      </c>
      <c r="C28" s="761" t="s">
        <v>331</v>
      </c>
      <c r="D28" s="762">
        <v>0</v>
      </c>
      <c r="E28" s="762">
        <v>300704.8</v>
      </c>
      <c r="F28" s="762">
        <v>300704.8</v>
      </c>
      <c r="G28" s="762">
        <v>300704.8</v>
      </c>
      <c r="H28" s="762">
        <v>210493.36</v>
      </c>
      <c r="I28" s="762">
        <v>0</v>
      </c>
      <c r="J28" s="749"/>
    </row>
    <row r="29" spans="1:10" s="743" customFormat="1" ht="15">
      <c r="A29" s="745"/>
      <c r="B29" s="760" t="s">
        <v>307</v>
      </c>
      <c r="C29" s="761" t="s">
        <v>332</v>
      </c>
      <c r="D29" s="762">
        <v>0</v>
      </c>
      <c r="E29" s="762">
        <v>649.6</v>
      </c>
      <c r="F29" s="762">
        <v>649.6</v>
      </c>
      <c r="G29" s="762">
        <v>649.6</v>
      </c>
      <c r="H29" s="762">
        <v>649.6</v>
      </c>
      <c r="I29" s="762">
        <v>0</v>
      </c>
      <c r="J29" s="749"/>
    </row>
    <row r="30" spans="1:10" s="743" customFormat="1" ht="15">
      <c r="A30" s="745"/>
      <c r="B30" s="760" t="s">
        <v>308</v>
      </c>
      <c r="C30" s="761" t="s">
        <v>333</v>
      </c>
      <c r="D30" s="762">
        <v>0</v>
      </c>
      <c r="E30" s="762">
        <v>0</v>
      </c>
      <c r="F30" s="762">
        <v>0</v>
      </c>
      <c r="G30" s="762">
        <v>0</v>
      </c>
      <c r="H30" s="762">
        <v>0</v>
      </c>
      <c r="I30" s="762">
        <v>0</v>
      </c>
      <c r="J30" s="749"/>
    </row>
    <row r="31" spans="1:10" s="743" customFormat="1" ht="15">
      <c r="A31" s="745"/>
      <c r="B31" s="760" t="s">
        <v>309</v>
      </c>
      <c r="C31" s="761" t="s">
        <v>334</v>
      </c>
      <c r="D31" s="762">
        <v>0</v>
      </c>
      <c r="E31" s="762">
        <v>0</v>
      </c>
      <c r="F31" s="762">
        <v>0</v>
      </c>
      <c r="G31" s="762">
        <v>0</v>
      </c>
      <c r="H31" s="762">
        <v>0</v>
      </c>
      <c r="I31" s="762">
        <v>0</v>
      </c>
      <c r="J31" s="749"/>
    </row>
    <row r="32" spans="1:10" s="743" customFormat="1" ht="15">
      <c r="A32" s="745"/>
      <c r="B32" s="760" t="s">
        <v>310</v>
      </c>
      <c r="C32" s="761" t="s">
        <v>335</v>
      </c>
      <c r="D32" s="762">
        <v>0</v>
      </c>
      <c r="E32" s="762">
        <v>0</v>
      </c>
      <c r="F32" s="762">
        <v>0</v>
      </c>
      <c r="G32" s="762">
        <v>0</v>
      </c>
      <c r="H32" s="762">
        <v>0</v>
      </c>
      <c r="I32" s="762">
        <v>0</v>
      </c>
      <c r="J32" s="749"/>
    </row>
    <row r="33" spans="1:10" s="743" customFormat="1" ht="15">
      <c r="A33" s="745"/>
      <c r="B33" s="760" t="s">
        <v>311</v>
      </c>
      <c r="C33" s="761" t="s">
        <v>336</v>
      </c>
      <c r="D33" s="762">
        <v>0</v>
      </c>
      <c r="E33" s="762">
        <v>0</v>
      </c>
      <c r="F33" s="762">
        <v>0</v>
      </c>
      <c r="G33" s="762">
        <v>0</v>
      </c>
      <c r="H33" s="762">
        <v>0</v>
      </c>
      <c r="I33" s="762">
        <v>0</v>
      </c>
      <c r="J33" s="749"/>
    </row>
    <row r="34" spans="1:10" s="743" customFormat="1" ht="15">
      <c r="A34" s="745"/>
      <c r="B34" s="760" t="s">
        <v>312</v>
      </c>
      <c r="C34" s="761" t="s">
        <v>337</v>
      </c>
      <c r="D34" s="762">
        <v>0</v>
      </c>
      <c r="E34" s="762">
        <v>0</v>
      </c>
      <c r="F34" s="762">
        <v>0</v>
      </c>
      <c r="G34" s="762">
        <v>0</v>
      </c>
      <c r="H34" s="762">
        <v>0</v>
      </c>
      <c r="I34" s="762">
        <v>0</v>
      </c>
      <c r="J34" s="749"/>
    </row>
    <row r="35" spans="1:10" s="743" customFormat="1" ht="15">
      <c r="A35" s="745"/>
      <c r="B35" s="760" t="s">
        <v>313</v>
      </c>
      <c r="C35" s="761" t="s">
        <v>338</v>
      </c>
      <c r="D35" s="762">
        <v>22613823.26</v>
      </c>
      <c r="E35" s="762">
        <v>-300744.24</v>
      </c>
      <c r="F35" s="762">
        <v>22313079.02</v>
      </c>
      <c r="G35" s="762">
        <v>550331.21</v>
      </c>
      <c r="H35" s="762">
        <v>550331.21</v>
      </c>
      <c r="I35" s="762">
        <v>21762747.81</v>
      </c>
      <c r="J35" s="749"/>
    </row>
    <row r="36" spans="1:10" s="743" customFormat="1" ht="15">
      <c r="A36" s="745"/>
      <c r="B36" s="760" t="s">
        <v>314</v>
      </c>
      <c r="C36" s="761" t="s">
        <v>339</v>
      </c>
      <c r="D36" s="762">
        <v>0</v>
      </c>
      <c r="E36" s="762">
        <v>0</v>
      </c>
      <c r="F36" s="762">
        <v>0</v>
      </c>
      <c r="G36" s="762">
        <v>0</v>
      </c>
      <c r="H36" s="762">
        <v>0</v>
      </c>
      <c r="I36" s="762">
        <v>0</v>
      </c>
      <c r="J36" s="749"/>
    </row>
    <row r="37" spans="1:10" s="743" customFormat="1" ht="15">
      <c r="A37" s="745"/>
      <c r="B37" s="760" t="s">
        <v>315</v>
      </c>
      <c r="C37" s="761" t="s">
        <v>340</v>
      </c>
      <c r="D37" s="762">
        <v>0</v>
      </c>
      <c r="E37" s="762">
        <v>0</v>
      </c>
      <c r="F37" s="762">
        <v>0</v>
      </c>
      <c r="G37" s="762">
        <v>0</v>
      </c>
      <c r="H37" s="762">
        <v>0</v>
      </c>
      <c r="I37" s="762">
        <v>0</v>
      </c>
      <c r="J37" s="749"/>
    </row>
    <row r="38" spans="1:10" s="743" customFormat="1" ht="15">
      <c r="A38" s="745"/>
      <c r="B38" s="760" t="s">
        <v>316</v>
      </c>
      <c r="C38" s="761" t="s">
        <v>341</v>
      </c>
      <c r="D38" s="762">
        <v>0</v>
      </c>
      <c r="E38" s="762">
        <v>0</v>
      </c>
      <c r="F38" s="762">
        <v>0</v>
      </c>
      <c r="G38" s="762">
        <v>0</v>
      </c>
      <c r="H38" s="762">
        <v>0</v>
      </c>
      <c r="I38" s="762">
        <v>0</v>
      </c>
      <c r="J38" s="749"/>
    </row>
    <row r="39" spans="1:10" s="743" customFormat="1" ht="15">
      <c r="A39" s="763"/>
      <c r="B39" s="764"/>
      <c r="C39" s="765" t="s">
        <v>342</v>
      </c>
      <c r="D39" s="766">
        <v>50459296.26</v>
      </c>
      <c r="E39" s="766">
        <v>0</v>
      </c>
      <c r="F39" s="766">
        <v>50459296.26</v>
      </c>
      <c r="G39" s="766">
        <v>6987916.43</v>
      </c>
      <c r="H39" s="766">
        <v>6879968.99</v>
      </c>
      <c r="I39" s="766">
        <v>43471379.83</v>
      </c>
      <c r="J39" s="767"/>
    </row>
    <row r="40" spans="2:9" s="743" customFormat="1" ht="15" customHeight="1">
      <c r="B40" s="768"/>
      <c r="C40" s="768"/>
      <c r="D40" s="768"/>
      <c r="E40" s="768"/>
      <c r="F40" s="768"/>
      <c r="G40" s="768"/>
      <c r="H40" s="768"/>
      <c r="I40" s="768"/>
    </row>
    <row r="41" spans="1:10" s="743" customFormat="1" ht="15">
      <c r="A41" s="769"/>
      <c r="B41" s="770" t="s">
        <v>22</v>
      </c>
      <c r="C41" s="770"/>
      <c r="D41" s="770"/>
      <c r="E41" s="770"/>
      <c r="F41" s="770"/>
      <c r="G41" s="770"/>
      <c r="H41" s="770"/>
      <c r="I41" s="770"/>
      <c r="J41" s="769"/>
    </row>
    <row r="42" s="743" customFormat="1" ht="15" customHeight="1">
      <c r="B42" s="771"/>
    </row>
    <row r="43" spans="2:9" s="743" customFormat="1" ht="15" customHeight="1">
      <c r="B43" s="771"/>
      <c r="C43" s="744"/>
      <c r="D43" s="772" t="s">
        <v>182</v>
      </c>
      <c r="E43" s="773" t="s">
        <v>182</v>
      </c>
      <c r="F43" s="774" t="s">
        <v>182</v>
      </c>
      <c r="G43" s="774"/>
      <c r="H43" s="774"/>
      <c r="I43" s="774"/>
    </row>
    <row r="44" spans="2:9" s="743" customFormat="1" ht="15" customHeight="1">
      <c r="B44" s="771"/>
      <c r="C44" s="775" t="s">
        <v>7</v>
      </c>
      <c r="D44" s="775"/>
      <c r="E44" s="776"/>
      <c r="F44" s="777"/>
      <c r="G44" s="775" t="s">
        <v>9</v>
      </c>
      <c r="H44" s="775"/>
      <c r="I44" s="768"/>
    </row>
    <row r="45" spans="2:8" s="743" customFormat="1" ht="15" customHeight="1">
      <c r="B45" s="771"/>
      <c r="C45" s="778" t="s">
        <v>8</v>
      </c>
      <c r="D45" s="778"/>
      <c r="E45" s="776"/>
      <c r="F45" s="779"/>
      <c r="G45" s="778" t="s">
        <v>10</v>
      </c>
      <c r="H45" s="778"/>
    </row>
  </sheetData>
  <sheetProtection/>
  <mergeCells count="16">
    <mergeCell ref="B41:I41"/>
    <mergeCell ref="F43:I43"/>
    <mergeCell ref="C44:D44"/>
    <mergeCell ref="G44:H44"/>
    <mergeCell ref="C45:D45"/>
    <mergeCell ref="G45:H45"/>
    <mergeCell ref="B10:C12"/>
    <mergeCell ref="D10:H10"/>
    <mergeCell ref="I10:I11"/>
    <mergeCell ref="B2:I2"/>
    <mergeCell ref="B3:I3"/>
    <mergeCell ref="B5:I5"/>
    <mergeCell ref="B6:I6"/>
    <mergeCell ref="B8:I8"/>
    <mergeCell ref="B7:I7"/>
    <mergeCell ref="B4:I4"/>
  </mergeCells>
  <printOptions/>
  <pageMargins left="0.75" right="0.75" top="1" bottom="1" header="0.5" footer="0.5"/>
  <pageSetup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60" zoomScalePageLayoutView="0" workbookViewId="0" topLeftCell="A1">
      <selection activeCell="A1" sqref="A1:IV16384"/>
    </sheetView>
  </sheetViews>
  <sheetFormatPr defaultColWidth="11.421875" defaultRowHeight="15"/>
  <cols>
    <col min="1" max="16384" width="19.140625" style="793" customWidth="1"/>
  </cols>
  <sheetData>
    <row r="1" spans="2:9" s="793" customFormat="1" ht="18.75">
      <c r="B1" s="794"/>
      <c r="C1" s="794"/>
      <c r="D1" s="794"/>
      <c r="E1" s="794"/>
      <c r="F1" s="794"/>
      <c r="G1" s="794"/>
      <c r="H1" s="794"/>
      <c r="I1" s="794"/>
    </row>
    <row r="2" spans="1:10" s="793" customFormat="1" ht="6" customHeight="1">
      <c r="A2" s="795"/>
      <c r="B2" s="796"/>
      <c r="C2" s="797"/>
      <c r="D2" s="797"/>
      <c r="E2" s="797"/>
      <c r="F2" s="797"/>
      <c r="G2" s="797"/>
      <c r="H2" s="797"/>
      <c r="I2" s="798"/>
      <c r="J2" s="799"/>
    </row>
    <row r="3" spans="1:10" s="793" customFormat="1" ht="15" customHeight="1">
      <c r="A3" s="795"/>
      <c r="B3" s="800" t="s">
        <v>0</v>
      </c>
      <c r="C3" s="801"/>
      <c r="D3" s="801"/>
      <c r="E3" s="801"/>
      <c r="F3" s="801"/>
      <c r="G3" s="801"/>
      <c r="H3" s="801"/>
      <c r="I3" s="802"/>
      <c r="J3" s="799"/>
    </row>
    <row r="4" spans="1:10" s="793" customFormat="1" ht="15" customHeight="1">
      <c r="A4" s="795"/>
      <c r="B4" s="800"/>
      <c r="C4" s="801"/>
      <c r="D4" s="801"/>
      <c r="E4" s="801"/>
      <c r="F4" s="801"/>
      <c r="G4" s="801"/>
      <c r="H4" s="801"/>
      <c r="I4" s="802"/>
      <c r="J4" s="799"/>
    </row>
    <row r="5" spans="1:10" s="793" customFormat="1" ht="15" customHeight="1">
      <c r="A5" s="795"/>
      <c r="B5" s="800" t="s">
        <v>288</v>
      </c>
      <c r="C5" s="801"/>
      <c r="D5" s="801"/>
      <c r="E5" s="801"/>
      <c r="F5" s="801"/>
      <c r="G5" s="801"/>
      <c r="H5" s="801"/>
      <c r="I5" s="802"/>
      <c r="J5" s="799"/>
    </row>
    <row r="6" spans="1:10" s="793" customFormat="1" ht="15" customHeight="1">
      <c r="A6" s="795"/>
      <c r="B6" s="800" t="s">
        <v>350</v>
      </c>
      <c r="C6" s="801"/>
      <c r="D6" s="801"/>
      <c r="E6" s="801"/>
      <c r="F6" s="801"/>
      <c r="G6" s="801"/>
      <c r="H6" s="801"/>
      <c r="I6" s="802"/>
      <c r="J6" s="799"/>
    </row>
    <row r="7" spans="1:10" s="793" customFormat="1" ht="15" customHeight="1">
      <c r="A7" s="795"/>
      <c r="B7" s="800" t="s">
        <v>2</v>
      </c>
      <c r="C7" s="801"/>
      <c r="D7" s="801"/>
      <c r="E7" s="801"/>
      <c r="F7" s="801"/>
      <c r="G7" s="801"/>
      <c r="H7" s="801"/>
      <c r="I7" s="802"/>
      <c r="J7" s="799"/>
    </row>
    <row r="8" spans="1:10" s="793" customFormat="1" ht="15" customHeight="1">
      <c r="A8" s="795"/>
      <c r="B8" s="803" t="s">
        <v>3</v>
      </c>
      <c r="C8" s="804"/>
      <c r="D8" s="804"/>
      <c r="E8" s="804"/>
      <c r="F8" s="804"/>
      <c r="G8" s="804"/>
      <c r="H8" s="804"/>
      <c r="I8" s="805"/>
      <c r="J8" s="799"/>
    </row>
    <row r="9" spans="2:9" s="793" customFormat="1" ht="18.75">
      <c r="B9" s="806"/>
      <c r="C9" s="806"/>
      <c r="D9" s="806"/>
      <c r="E9" s="806"/>
      <c r="F9" s="806"/>
      <c r="G9" s="806"/>
      <c r="H9" s="806"/>
      <c r="I9" s="806"/>
    </row>
    <row r="10" spans="1:10" s="793" customFormat="1" ht="15" customHeight="1">
      <c r="A10" s="795"/>
      <c r="B10" s="807" t="s">
        <v>290</v>
      </c>
      <c r="C10" s="808"/>
      <c r="D10" s="809" t="s">
        <v>354</v>
      </c>
      <c r="E10" s="809"/>
      <c r="F10" s="809"/>
      <c r="G10" s="809"/>
      <c r="H10" s="809"/>
      <c r="I10" s="809" t="s">
        <v>348</v>
      </c>
      <c r="J10" s="799"/>
    </row>
    <row r="11" spans="1:10" s="793" customFormat="1" ht="24" customHeight="1">
      <c r="A11" s="795"/>
      <c r="B11" s="810"/>
      <c r="C11" s="811"/>
      <c r="D11" s="812" t="s">
        <v>344</v>
      </c>
      <c r="E11" s="812" t="s">
        <v>345</v>
      </c>
      <c r="F11" s="812" t="s">
        <v>279</v>
      </c>
      <c r="G11" s="812" t="s">
        <v>281</v>
      </c>
      <c r="H11" s="812" t="s">
        <v>347</v>
      </c>
      <c r="I11" s="809"/>
      <c r="J11" s="799"/>
    </row>
    <row r="12" spans="1:10" s="793" customFormat="1" ht="18" customHeight="1">
      <c r="A12" s="795"/>
      <c r="B12" s="813"/>
      <c r="C12" s="814"/>
      <c r="D12" s="812">
        <v>1</v>
      </c>
      <c r="E12" s="812">
        <v>2</v>
      </c>
      <c r="F12" s="812" t="s">
        <v>346</v>
      </c>
      <c r="G12" s="812">
        <v>4</v>
      </c>
      <c r="H12" s="812">
        <v>5</v>
      </c>
      <c r="I12" s="812" t="s">
        <v>349</v>
      </c>
      <c r="J12" s="799"/>
    </row>
    <row r="13" spans="1:10" s="793" customFormat="1" ht="15" customHeight="1">
      <c r="A13" s="795"/>
      <c r="B13" s="815"/>
      <c r="C13" s="816"/>
      <c r="D13" s="817"/>
      <c r="E13" s="817"/>
      <c r="F13" s="817"/>
      <c r="G13" s="817"/>
      <c r="H13" s="817"/>
      <c r="I13" s="817"/>
      <c r="J13" s="799"/>
    </row>
    <row r="14" spans="1:10" s="793" customFormat="1" ht="18.75">
      <c r="A14" s="795"/>
      <c r="B14" s="818"/>
      <c r="C14" s="819" t="s">
        <v>351</v>
      </c>
      <c r="D14" s="820">
        <v>29585473</v>
      </c>
      <c r="E14" s="820">
        <v>39.44</v>
      </c>
      <c r="F14" s="820">
        <v>29585512.44</v>
      </c>
      <c r="G14" s="820">
        <v>6683711.63</v>
      </c>
      <c r="H14" s="820">
        <v>6665975.63</v>
      </c>
      <c r="I14" s="820">
        <f>F14-G14</f>
        <v>22901800.810000002</v>
      </c>
      <c r="J14" s="799"/>
    </row>
    <row r="15" spans="1:10" s="793" customFormat="1" ht="18.75">
      <c r="A15" s="795"/>
      <c r="B15" s="821"/>
      <c r="C15" s="819" t="s">
        <v>352</v>
      </c>
      <c r="D15" s="820">
        <v>20873823.26</v>
      </c>
      <c r="E15" s="820">
        <v>-39.44</v>
      </c>
      <c r="F15" s="820">
        <v>20873783.82</v>
      </c>
      <c r="G15" s="820">
        <v>304204.8</v>
      </c>
      <c r="H15" s="820">
        <v>213993.36</v>
      </c>
      <c r="I15" s="820">
        <f>F15-G15</f>
        <v>20569579.02</v>
      </c>
      <c r="J15" s="799"/>
    </row>
    <row r="16" spans="1:10" s="793" customFormat="1" ht="37.5">
      <c r="A16" s="795"/>
      <c r="B16" s="821"/>
      <c r="C16" s="819" t="s">
        <v>353</v>
      </c>
      <c r="D16" s="820">
        <v>0</v>
      </c>
      <c r="E16" s="820">
        <v>0</v>
      </c>
      <c r="F16" s="820">
        <v>0</v>
      </c>
      <c r="G16" s="820">
        <v>0</v>
      </c>
      <c r="H16" s="820">
        <v>0</v>
      </c>
      <c r="I16" s="820">
        <f>F16-G16</f>
        <v>0</v>
      </c>
      <c r="J16" s="799"/>
    </row>
    <row r="17" spans="1:10" s="793" customFormat="1" ht="18.75">
      <c r="A17" s="795"/>
      <c r="B17" s="821"/>
      <c r="C17" s="819" t="s">
        <v>97</v>
      </c>
      <c r="D17" s="820">
        <v>0</v>
      </c>
      <c r="E17" s="820">
        <v>0</v>
      </c>
      <c r="F17" s="820">
        <v>0</v>
      </c>
      <c r="G17" s="820">
        <v>0</v>
      </c>
      <c r="H17" s="820">
        <v>0</v>
      </c>
      <c r="I17" s="820">
        <f>F17-G17</f>
        <v>0</v>
      </c>
      <c r="J17" s="799"/>
    </row>
    <row r="18" spans="1:10" s="793" customFormat="1" ht="18.75">
      <c r="A18" s="795"/>
      <c r="B18" s="821"/>
      <c r="C18" s="819" t="s">
        <v>102</v>
      </c>
      <c r="D18" s="820">
        <v>0</v>
      </c>
      <c r="E18" s="820">
        <v>0</v>
      </c>
      <c r="F18" s="820">
        <v>0</v>
      </c>
      <c r="G18" s="820">
        <v>0</v>
      </c>
      <c r="H18" s="820">
        <v>0</v>
      </c>
      <c r="I18" s="820">
        <f>F18-G18</f>
        <v>0</v>
      </c>
      <c r="J18" s="799"/>
    </row>
    <row r="19" spans="1:10" s="793" customFormat="1" ht="18" customHeight="1">
      <c r="A19" s="795"/>
      <c r="B19" s="822"/>
      <c r="C19" s="823"/>
      <c r="D19" s="824"/>
      <c r="E19" s="824"/>
      <c r="F19" s="824"/>
      <c r="G19" s="824"/>
      <c r="H19" s="824"/>
      <c r="I19" s="825" t="s">
        <v>182</v>
      </c>
      <c r="J19" s="799"/>
    </row>
    <row r="20" spans="1:10" s="793" customFormat="1" ht="18.75">
      <c r="A20" s="826"/>
      <c r="B20" s="827"/>
      <c r="C20" s="828" t="s">
        <v>342</v>
      </c>
      <c r="D20" s="829">
        <f>SUM(D13:D19)</f>
        <v>50459296.260000005</v>
      </c>
      <c r="E20" s="829">
        <f>SUM(E13:E19)</f>
        <v>0</v>
      </c>
      <c r="F20" s="829">
        <f>SUM(F13:F19)</f>
        <v>50459296.260000005</v>
      </c>
      <c r="G20" s="829">
        <f>SUM(G13:G19)</f>
        <v>6987916.43</v>
      </c>
      <c r="H20" s="829">
        <f>SUM(H13:H19)</f>
        <v>6879968.99</v>
      </c>
      <c r="I20" s="830">
        <f>F20-G20</f>
        <v>43471379.830000006</v>
      </c>
      <c r="J20" s="831"/>
    </row>
    <row r="21" spans="2:9" s="793" customFormat="1" ht="18.75">
      <c r="B21" s="832"/>
      <c r="C21" s="832"/>
      <c r="D21" s="832"/>
      <c r="E21" s="832"/>
      <c r="F21" s="832"/>
      <c r="G21" s="832"/>
      <c r="H21" s="832"/>
      <c r="I21" s="832"/>
    </row>
    <row r="22" spans="2:9" s="793" customFormat="1" ht="15" customHeight="1">
      <c r="B22" s="833" t="s">
        <v>22</v>
      </c>
      <c r="C22" s="833"/>
      <c r="D22" s="833"/>
      <c r="E22" s="833"/>
      <c r="F22" s="833"/>
      <c r="G22" s="833"/>
      <c r="H22" s="833"/>
      <c r="I22" s="833"/>
    </row>
    <row r="23" spans="3:9" s="793" customFormat="1" ht="44.25" customHeight="1">
      <c r="C23" s="794"/>
      <c r="D23" s="834" t="s">
        <v>182</v>
      </c>
      <c r="E23" s="835" t="s">
        <v>182</v>
      </c>
      <c r="F23" s="836" t="s">
        <v>182</v>
      </c>
      <c r="G23" s="836"/>
      <c r="H23" s="836"/>
      <c r="I23" s="836"/>
    </row>
    <row r="24" spans="3:9" s="793" customFormat="1" ht="15" customHeight="1">
      <c r="C24" s="837" t="s">
        <v>7</v>
      </c>
      <c r="D24" s="837"/>
      <c r="E24" s="838"/>
      <c r="F24" s="839"/>
      <c r="G24" s="837" t="s">
        <v>9</v>
      </c>
      <c r="H24" s="837"/>
      <c r="I24" s="832"/>
    </row>
    <row r="25" spans="3:8" s="793" customFormat="1" ht="15" customHeight="1">
      <c r="C25" s="840" t="s">
        <v>8</v>
      </c>
      <c r="D25" s="840"/>
      <c r="E25" s="838"/>
      <c r="F25" s="841"/>
      <c r="G25" s="840" t="s">
        <v>10</v>
      </c>
      <c r="H25" s="840"/>
    </row>
  </sheetData>
  <sheetProtection/>
  <mergeCells count="16">
    <mergeCell ref="B22:I22"/>
    <mergeCell ref="C24:D24"/>
    <mergeCell ref="G24:H24"/>
    <mergeCell ref="C25:D25"/>
    <mergeCell ref="G25:H25"/>
    <mergeCell ref="F23:I23"/>
    <mergeCell ref="B10:C12"/>
    <mergeCell ref="D10:H10"/>
    <mergeCell ref="I10:I11"/>
    <mergeCell ref="B2:I2"/>
    <mergeCell ref="B3:I3"/>
    <mergeCell ref="B5:I5"/>
    <mergeCell ref="B6:I6"/>
    <mergeCell ref="B8:I8"/>
    <mergeCell ref="B4:I4"/>
    <mergeCell ref="B7:I7"/>
  </mergeCells>
  <printOptions/>
  <pageMargins left="0.75" right="0.75" top="1" bottom="1" header="0.5" footer="0.5"/>
  <pageSetup orientation="portrait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60" zoomScalePageLayoutView="0" workbookViewId="0" topLeftCell="A16">
      <selection activeCell="H29" sqref="H29"/>
    </sheetView>
  </sheetViews>
  <sheetFormatPr defaultColWidth="11.421875" defaultRowHeight="15"/>
  <cols>
    <col min="1" max="1" width="2.421875" style="598" customWidth="1"/>
    <col min="2" max="2" width="4.57421875" style="598" customWidth="1"/>
    <col min="3" max="3" width="84.7109375" style="598" bestFit="1" customWidth="1"/>
    <col min="4" max="4" width="21.8515625" style="598" bestFit="1" customWidth="1"/>
    <col min="5" max="5" width="41.57421875" style="598" bestFit="1" customWidth="1"/>
    <col min="6" max="6" width="21.8515625" style="598" bestFit="1" customWidth="1"/>
    <col min="7" max="8" width="20.140625" style="598" bestFit="1" customWidth="1"/>
    <col min="9" max="9" width="21.28125" style="598" bestFit="1" customWidth="1"/>
    <col min="10" max="10" width="3.7109375" style="598" customWidth="1"/>
    <col min="11" max="11" width="12.7109375" style="598" customWidth="1"/>
    <col min="12" max="16384" width="11.421875" style="598" customWidth="1"/>
  </cols>
  <sheetData>
    <row r="1" spans="1:10" s="598" customFormat="1" ht="7.5" customHeight="1">
      <c r="A1" s="610"/>
      <c r="B1" s="780"/>
      <c r="C1" s="781"/>
      <c r="D1" s="781"/>
      <c r="E1" s="781"/>
      <c r="F1" s="781"/>
      <c r="G1" s="781"/>
      <c r="H1" s="781"/>
      <c r="I1" s="782"/>
      <c r="J1" s="618"/>
    </row>
    <row r="2" spans="1:10" s="598" customFormat="1" ht="15" customHeight="1">
      <c r="A2" s="610"/>
      <c r="B2" s="675" t="s">
        <v>0</v>
      </c>
      <c r="C2" s="676"/>
      <c r="D2" s="676"/>
      <c r="E2" s="676"/>
      <c r="F2" s="676"/>
      <c r="G2" s="676"/>
      <c r="H2" s="676"/>
      <c r="I2" s="677"/>
      <c r="J2" s="618"/>
    </row>
    <row r="3" spans="1:10" s="598" customFormat="1" ht="15" customHeight="1">
      <c r="A3" s="610"/>
      <c r="B3" s="675"/>
      <c r="C3" s="676"/>
      <c r="D3" s="676"/>
      <c r="E3" s="676"/>
      <c r="F3" s="676"/>
      <c r="G3" s="676"/>
      <c r="H3" s="676"/>
      <c r="I3" s="677"/>
      <c r="J3" s="618"/>
    </row>
    <row r="4" spans="1:10" s="598" customFormat="1" ht="15" customHeight="1">
      <c r="A4" s="610"/>
      <c r="B4" s="675" t="s">
        <v>288</v>
      </c>
      <c r="C4" s="676"/>
      <c r="D4" s="676"/>
      <c r="E4" s="676"/>
      <c r="F4" s="676"/>
      <c r="G4" s="676"/>
      <c r="H4" s="676"/>
      <c r="I4" s="677"/>
      <c r="J4" s="618"/>
    </row>
    <row r="5" spans="1:10" s="598" customFormat="1" ht="15" customHeight="1">
      <c r="A5" s="610"/>
      <c r="B5" s="675" t="s">
        <v>355</v>
      </c>
      <c r="C5" s="676"/>
      <c r="D5" s="676"/>
      <c r="E5" s="676"/>
      <c r="F5" s="676"/>
      <c r="G5" s="676"/>
      <c r="H5" s="676"/>
      <c r="I5" s="677"/>
      <c r="J5" s="618"/>
    </row>
    <row r="6" spans="1:10" s="598" customFormat="1" ht="15" customHeight="1">
      <c r="A6" s="610"/>
      <c r="B6" s="675" t="s">
        <v>2</v>
      </c>
      <c r="C6" s="676"/>
      <c r="D6" s="676"/>
      <c r="E6" s="676"/>
      <c r="F6" s="676"/>
      <c r="G6" s="676"/>
      <c r="H6" s="676"/>
      <c r="I6" s="677"/>
      <c r="J6" s="618"/>
    </row>
    <row r="7" spans="1:10" s="598" customFormat="1" ht="15" customHeight="1">
      <c r="A7" s="610"/>
      <c r="B7" s="678" t="s">
        <v>3</v>
      </c>
      <c r="C7" s="679"/>
      <c r="D7" s="679"/>
      <c r="E7" s="679"/>
      <c r="F7" s="679"/>
      <c r="G7" s="679"/>
      <c r="H7" s="679"/>
      <c r="I7" s="680"/>
      <c r="J7" s="618"/>
    </row>
    <row r="8" spans="2:9" s="598" customFormat="1" ht="15.75">
      <c r="B8" s="683"/>
      <c r="C8" s="683"/>
      <c r="D8" s="683"/>
      <c r="E8" s="683"/>
      <c r="F8" s="683"/>
      <c r="G8" s="842"/>
      <c r="H8" s="842"/>
      <c r="I8" s="683"/>
    </row>
    <row r="9" spans="1:10" s="598" customFormat="1" ht="15" customHeight="1">
      <c r="A9" s="610"/>
      <c r="B9" s="843" t="s">
        <v>290</v>
      </c>
      <c r="C9" s="843"/>
      <c r="D9" s="783" t="s">
        <v>343</v>
      </c>
      <c r="E9" s="783"/>
      <c r="F9" s="783"/>
      <c r="G9" s="783"/>
      <c r="H9" s="783"/>
      <c r="I9" s="783" t="s">
        <v>348</v>
      </c>
      <c r="J9" s="618"/>
    </row>
    <row r="10" spans="1:10" s="598" customFormat="1" ht="24" customHeight="1">
      <c r="A10" s="610"/>
      <c r="B10" s="843"/>
      <c r="C10" s="843"/>
      <c r="D10" s="784" t="s">
        <v>344</v>
      </c>
      <c r="E10" s="784" t="s">
        <v>345</v>
      </c>
      <c r="F10" s="784" t="s">
        <v>279</v>
      </c>
      <c r="G10" s="844" t="s">
        <v>281</v>
      </c>
      <c r="H10" s="844" t="s">
        <v>347</v>
      </c>
      <c r="I10" s="783"/>
      <c r="J10" s="618"/>
    </row>
    <row r="11" spans="1:10" s="598" customFormat="1" ht="18" customHeight="1">
      <c r="A11" s="610"/>
      <c r="B11" s="843"/>
      <c r="C11" s="843"/>
      <c r="D11" s="784">
        <v>1</v>
      </c>
      <c r="E11" s="784">
        <v>2</v>
      </c>
      <c r="F11" s="784" t="s">
        <v>346</v>
      </c>
      <c r="G11" s="784">
        <v>4</v>
      </c>
      <c r="H11" s="784">
        <v>5</v>
      </c>
      <c r="I11" s="784" t="s">
        <v>349</v>
      </c>
      <c r="J11" s="618"/>
    </row>
    <row r="12" spans="1:11" s="598" customFormat="1" ht="15" customHeight="1">
      <c r="A12" s="610"/>
      <c r="B12" s="845" t="s">
        <v>33</v>
      </c>
      <c r="C12" s="846"/>
      <c r="D12" s="847">
        <f>SUM(D13:D19)</f>
        <v>11630000</v>
      </c>
      <c r="E12" s="847">
        <f>SUM(E13:E19)</f>
        <v>0</v>
      </c>
      <c r="F12" s="847">
        <f>SUM(F13:F19)</f>
        <v>11630000</v>
      </c>
      <c r="G12" s="847">
        <f>SUM(G13:G19)</f>
        <v>3223570</v>
      </c>
      <c r="H12" s="847">
        <f>SUM(H13:H19)</f>
        <v>3223570</v>
      </c>
      <c r="I12" s="847">
        <f aca="true" t="shared" si="0" ref="I12:I43">F12-G12</f>
        <v>8406430</v>
      </c>
      <c r="J12" s="618"/>
      <c r="K12" s="639"/>
    </row>
    <row r="13" spans="1:12" s="598" customFormat="1" ht="15.75">
      <c r="A13" s="610"/>
      <c r="B13" s="848"/>
      <c r="C13" s="719" t="s">
        <v>356</v>
      </c>
      <c r="D13" s="694">
        <v>10800000</v>
      </c>
      <c r="E13" s="694">
        <v>0</v>
      </c>
      <c r="F13" s="694">
        <v>10800000</v>
      </c>
      <c r="G13" s="694">
        <v>3223570</v>
      </c>
      <c r="H13" s="694">
        <v>3223570</v>
      </c>
      <c r="I13" s="715">
        <f t="shared" si="0"/>
        <v>7576430</v>
      </c>
      <c r="J13" s="618"/>
      <c r="K13" s="639"/>
      <c r="L13" s="849"/>
    </row>
    <row r="14" spans="1:11" s="598" customFormat="1" ht="15.75">
      <c r="A14" s="610"/>
      <c r="B14" s="848"/>
      <c r="C14" s="719" t="s">
        <v>357</v>
      </c>
      <c r="D14" s="694">
        <v>0</v>
      </c>
      <c r="E14" s="694">
        <v>0</v>
      </c>
      <c r="F14" s="694">
        <v>0</v>
      </c>
      <c r="G14" s="694">
        <v>0</v>
      </c>
      <c r="H14" s="694">
        <v>0</v>
      </c>
      <c r="I14" s="715">
        <f t="shared" si="0"/>
        <v>0</v>
      </c>
      <c r="J14" s="618"/>
      <c r="K14" s="639"/>
    </row>
    <row r="15" spans="1:12" s="598" customFormat="1" ht="15.75">
      <c r="A15" s="610"/>
      <c r="B15" s="848"/>
      <c r="C15" s="719" t="s">
        <v>358</v>
      </c>
      <c r="D15" s="694">
        <v>830000</v>
      </c>
      <c r="E15" s="694">
        <v>0</v>
      </c>
      <c r="F15" s="694">
        <v>830000</v>
      </c>
      <c r="G15" s="694">
        <v>0</v>
      </c>
      <c r="H15" s="694">
        <v>0</v>
      </c>
      <c r="I15" s="715">
        <f t="shared" si="0"/>
        <v>830000</v>
      </c>
      <c r="J15" s="618"/>
      <c r="K15" s="639"/>
      <c r="L15" s="849"/>
    </row>
    <row r="16" spans="1:12" s="598" customFormat="1" ht="15.75">
      <c r="A16" s="610"/>
      <c r="B16" s="848"/>
      <c r="C16" s="719" t="s">
        <v>359</v>
      </c>
      <c r="D16" s="694">
        <v>0</v>
      </c>
      <c r="E16" s="694">
        <v>0</v>
      </c>
      <c r="F16" s="694">
        <v>0</v>
      </c>
      <c r="G16" s="694">
        <v>0</v>
      </c>
      <c r="H16" s="694">
        <v>0</v>
      </c>
      <c r="I16" s="715">
        <f t="shared" si="0"/>
        <v>0</v>
      </c>
      <c r="J16" s="618"/>
      <c r="K16" s="639"/>
      <c r="L16" s="849"/>
    </row>
    <row r="17" spans="1:12" s="598" customFormat="1" ht="15.75">
      <c r="A17" s="610"/>
      <c r="B17" s="848"/>
      <c r="C17" s="719" t="s">
        <v>360</v>
      </c>
      <c r="D17" s="694">
        <v>0</v>
      </c>
      <c r="E17" s="694">
        <v>0</v>
      </c>
      <c r="F17" s="694">
        <v>0</v>
      </c>
      <c r="G17" s="694">
        <v>0</v>
      </c>
      <c r="H17" s="694">
        <v>0</v>
      </c>
      <c r="I17" s="715">
        <f t="shared" si="0"/>
        <v>0</v>
      </c>
      <c r="J17" s="618"/>
      <c r="K17" s="639"/>
      <c r="L17" s="849"/>
    </row>
    <row r="18" spans="1:12" s="598" customFormat="1" ht="15.75">
      <c r="A18" s="610"/>
      <c r="B18" s="848"/>
      <c r="C18" s="719" t="s">
        <v>361</v>
      </c>
      <c r="D18" s="694">
        <v>0</v>
      </c>
      <c r="E18" s="694">
        <v>0</v>
      </c>
      <c r="F18" s="694">
        <v>0</v>
      </c>
      <c r="G18" s="694">
        <v>0</v>
      </c>
      <c r="H18" s="694">
        <v>0</v>
      </c>
      <c r="I18" s="715">
        <f t="shared" si="0"/>
        <v>0</v>
      </c>
      <c r="J18" s="618"/>
      <c r="K18" s="639"/>
      <c r="L18" s="849"/>
    </row>
    <row r="19" spans="1:12" s="598" customFormat="1" ht="15.75">
      <c r="A19" s="610"/>
      <c r="B19" s="848"/>
      <c r="C19" s="719" t="s">
        <v>362</v>
      </c>
      <c r="D19" s="694">
        <v>0</v>
      </c>
      <c r="E19" s="694">
        <v>0</v>
      </c>
      <c r="F19" s="694">
        <v>0</v>
      </c>
      <c r="G19" s="694">
        <v>0</v>
      </c>
      <c r="H19" s="694">
        <v>0</v>
      </c>
      <c r="I19" s="715">
        <f t="shared" si="0"/>
        <v>0</v>
      </c>
      <c r="J19" s="618"/>
      <c r="K19" s="639"/>
      <c r="L19" s="849"/>
    </row>
    <row r="20" spans="1:11" s="598" customFormat="1" ht="15" customHeight="1">
      <c r="A20" s="610"/>
      <c r="B20" s="850" t="s">
        <v>34</v>
      </c>
      <c r="C20" s="851"/>
      <c r="D20" s="715">
        <f>SUM(D21:D29)</f>
        <v>5679000</v>
      </c>
      <c r="E20" s="715">
        <f>SUM(E21:E29)</f>
        <v>340376.1699999999</v>
      </c>
      <c r="F20" s="715">
        <f>SUM(F21:F29)</f>
        <v>6019376.17</v>
      </c>
      <c r="G20" s="715">
        <f>SUM(G21:G29)</f>
        <v>1045703.37</v>
      </c>
      <c r="H20" s="715">
        <f>SUM(H21:H29)</f>
        <v>1045703.37</v>
      </c>
      <c r="I20" s="715">
        <f t="shared" si="0"/>
        <v>4973672.8</v>
      </c>
      <c r="J20" s="618"/>
      <c r="K20" s="639"/>
    </row>
    <row r="21" spans="1:12" s="598" customFormat="1" ht="31.5">
      <c r="A21" s="610"/>
      <c r="B21" s="848"/>
      <c r="C21" s="719" t="s">
        <v>363</v>
      </c>
      <c r="D21" s="694">
        <v>1594000</v>
      </c>
      <c r="E21" s="694">
        <v>-18062</v>
      </c>
      <c r="F21" s="694">
        <v>1575938</v>
      </c>
      <c r="G21" s="694">
        <v>184871.65</v>
      </c>
      <c r="H21" s="694">
        <v>184871.65</v>
      </c>
      <c r="I21" s="715">
        <f t="shared" si="0"/>
        <v>1391066.35</v>
      </c>
      <c r="J21" s="618"/>
      <c r="K21" s="639"/>
      <c r="L21" s="849"/>
    </row>
    <row r="22" spans="1:12" s="598" customFormat="1" ht="15.75">
      <c r="A22" s="610"/>
      <c r="B22" s="848"/>
      <c r="C22" s="719" t="s">
        <v>364</v>
      </c>
      <c r="D22" s="694">
        <v>150000</v>
      </c>
      <c r="E22" s="694">
        <v>346837.76</v>
      </c>
      <c r="F22" s="694">
        <v>496837.76</v>
      </c>
      <c r="G22" s="694">
        <v>453051.48</v>
      </c>
      <c r="H22" s="694">
        <v>453051.48</v>
      </c>
      <c r="I22" s="715">
        <f t="shared" si="0"/>
        <v>43786.28000000003</v>
      </c>
      <c r="J22" s="618"/>
      <c r="K22" s="639"/>
      <c r="L22" s="849"/>
    </row>
    <row r="23" spans="1:12" s="598" customFormat="1" ht="31.5">
      <c r="A23" s="610"/>
      <c r="B23" s="848"/>
      <c r="C23" s="719" t="s">
        <v>365</v>
      </c>
      <c r="D23" s="694">
        <v>0</v>
      </c>
      <c r="E23" s="694">
        <v>0</v>
      </c>
      <c r="F23" s="694">
        <v>0</v>
      </c>
      <c r="G23" s="694">
        <v>0</v>
      </c>
      <c r="H23" s="694">
        <v>0</v>
      </c>
      <c r="I23" s="715">
        <f t="shared" si="0"/>
        <v>0</v>
      </c>
      <c r="J23" s="618"/>
      <c r="K23" s="639"/>
      <c r="L23" s="849"/>
    </row>
    <row r="24" spans="1:12" s="598" customFormat="1" ht="15.75">
      <c r="A24" s="610"/>
      <c r="B24" s="848"/>
      <c r="C24" s="719" t="s">
        <v>366</v>
      </c>
      <c r="D24" s="694">
        <v>345000</v>
      </c>
      <c r="E24" s="694">
        <v>5809.99</v>
      </c>
      <c r="F24" s="694">
        <v>350809.99</v>
      </c>
      <c r="G24" s="694">
        <v>93585.45</v>
      </c>
      <c r="H24" s="694">
        <v>93585.45</v>
      </c>
      <c r="I24" s="715">
        <f t="shared" si="0"/>
        <v>257224.53999999998</v>
      </c>
      <c r="J24" s="618"/>
      <c r="K24" s="639"/>
      <c r="L24" s="849"/>
    </row>
    <row r="25" spans="1:12" s="598" customFormat="1" ht="15.75">
      <c r="A25" s="610"/>
      <c r="B25" s="848"/>
      <c r="C25" s="719" t="s">
        <v>367</v>
      </c>
      <c r="D25" s="694">
        <v>1380000</v>
      </c>
      <c r="E25" s="694">
        <v>-1295.4</v>
      </c>
      <c r="F25" s="694">
        <v>1378704.6</v>
      </c>
      <c r="G25" s="694">
        <v>23236.44</v>
      </c>
      <c r="H25" s="694">
        <v>23236.44</v>
      </c>
      <c r="I25" s="715">
        <f t="shared" si="0"/>
        <v>1355468.1600000001</v>
      </c>
      <c r="J25" s="618"/>
      <c r="K25" s="639"/>
      <c r="L25" s="849"/>
    </row>
    <row r="26" spans="1:12" s="598" customFormat="1" ht="15.75">
      <c r="A26" s="610"/>
      <c r="B26" s="848"/>
      <c r="C26" s="719" t="s">
        <v>368</v>
      </c>
      <c r="D26" s="694">
        <v>1245000</v>
      </c>
      <c r="E26" s="694">
        <v>9540.41</v>
      </c>
      <c r="F26" s="694">
        <v>1254540.41</v>
      </c>
      <c r="G26" s="694">
        <v>281365.21</v>
      </c>
      <c r="H26" s="694">
        <v>281365.21</v>
      </c>
      <c r="I26" s="715">
        <f t="shared" si="0"/>
        <v>973175.2</v>
      </c>
      <c r="J26" s="618"/>
      <c r="K26" s="639"/>
      <c r="L26" s="849"/>
    </row>
    <row r="27" spans="1:12" s="598" customFormat="1" ht="31.5">
      <c r="A27" s="610"/>
      <c r="B27" s="848"/>
      <c r="C27" s="719" t="s">
        <v>369</v>
      </c>
      <c r="D27" s="694">
        <v>100000</v>
      </c>
      <c r="E27" s="694">
        <v>0</v>
      </c>
      <c r="F27" s="694">
        <v>100000</v>
      </c>
      <c r="G27" s="694">
        <v>394.97</v>
      </c>
      <c r="H27" s="694">
        <v>394.97</v>
      </c>
      <c r="I27" s="715">
        <f t="shared" si="0"/>
        <v>99605.03</v>
      </c>
      <c r="J27" s="618"/>
      <c r="K27" s="639"/>
      <c r="L27" s="849"/>
    </row>
    <row r="28" spans="1:12" s="598" customFormat="1" ht="15.75">
      <c r="A28" s="610"/>
      <c r="B28" s="848"/>
      <c r="C28" s="719" t="s">
        <v>370</v>
      </c>
      <c r="D28" s="694">
        <v>0</v>
      </c>
      <c r="E28" s="694">
        <v>0</v>
      </c>
      <c r="F28" s="694">
        <v>0</v>
      </c>
      <c r="G28" s="694">
        <v>0</v>
      </c>
      <c r="H28" s="694">
        <v>0</v>
      </c>
      <c r="I28" s="715">
        <f t="shared" si="0"/>
        <v>0</v>
      </c>
      <c r="J28" s="618"/>
      <c r="K28" s="639"/>
      <c r="L28" s="849"/>
    </row>
    <row r="29" spans="1:12" s="598" customFormat="1" ht="15.75">
      <c r="A29" s="610"/>
      <c r="B29" s="848"/>
      <c r="C29" s="719" t="s">
        <v>371</v>
      </c>
      <c r="D29" s="694">
        <v>865000</v>
      </c>
      <c r="E29" s="694">
        <v>-2454.59</v>
      </c>
      <c r="F29" s="694">
        <v>862545.41</v>
      </c>
      <c r="G29" s="694">
        <v>9198.17</v>
      </c>
      <c r="H29" s="694">
        <v>9198.17</v>
      </c>
      <c r="I29" s="715">
        <f t="shared" si="0"/>
        <v>853347.24</v>
      </c>
      <c r="J29" s="618"/>
      <c r="K29" s="639"/>
      <c r="L29" s="849"/>
    </row>
    <row r="30" spans="1:11" s="598" customFormat="1" ht="15" customHeight="1">
      <c r="A30" s="610"/>
      <c r="B30" s="850" t="s">
        <v>35</v>
      </c>
      <c r="C30" s="851"/>
      <c r="D30" s="715">
        <f>SUM(D31:D39)</f>
        <v>8921900</v>
      </c>
      <c r="E30" s="715">
        <f>SUM(E31:E39)</f>
        <v>-325.97000000000116</v>
      </c>
      <c r="F30" s="715">
        <f>SUM(F31:F39)</f>
        <v>8921574.030000001</v>
      </c>
      <c r="G30" s="715">
        <f>SUM(G31:G39)</f>
        <v>2018425.26</v>
      </c>
      <c r="H30" s="715">
        <f>SUM(H31:H39)</f>
        <v>2001684.26</v>
      </c>
      <c r="I30" s="715">
        <f t="shared" si="0"/>
        <v>6903148.770000001</v>
      </c>
      <c r="J30" s="618"/>
      <c r="K30" s="639"/>
    </row>
    <row r="31" spans="1:12" s="598" customFormat="1" ht="15.75">
      <c r="A31" s="610"/>
      <c r="B31" s="848"/>
      <c r="C31" s="719" t="s">
        <v>372</v>
      </c>
      <c r="D31" s="694">
        <v>2660000</v>
      </c>
      <c r="E31" s="694">
        <v>0</v>
      </c>
      <c r="F31" s="694">
        <v>2660000</v>
      </c>
      <c r="G31" s="694">
        <v>612092.25</v>
      </c>
      <c r="H31" s="694">
        <v>612092.25</v>
      </c>
      <c r="I31" s="715">
        <f t="shared" si="0"/>
        <v>2047907.75</v>
      </c>
      <c r="J31" s="618"/>
      <c r="K31" s="639"/>
      <c r="L31" s="849"/>
    </row>
    <row r="32" spans="1:12" s="598" customFormat="1" ht="15.75">
      <c r="A32" s="610"/>
      <c r="B32" s="848"/>
      <c r="C32" s="719" t="s">
        <v>373</v>
      </c>
      <c r="D32" s="694">
        <v>150000</v>
      </c>
      <c r="E32" s="694">
        <v>48000</v>
      </c>
      <c r="F32" s="694">
        <v>198000</v>
      </c>
      <c r="G32" s="694">
        <v>135597.69</v>
      </c>
      <c r="H32" s="694">
        <v>135597.69</v>
      </c>
      <c r="I32" s="715">
        <f t="shared" si="0"/>
        <v>62402.31</v>
      </c>
      <c r="J32" s="618"/>
      <c r="K32" s="639"/>
      <c r="L32" s="849"/>
    </row>
    <row r="33" spans="1:12" s="598" customFormat="1" ht="31.5">
      <c r="A33" s="610"/>
      <c r="B33" s="848"/>
      <c r="C33" s="719" t="s">
        <v>374</v>
      </c>
      <c r="D33" s="694">
        <v>1980000</v>
      </c>
      <c r="E33" s="694">
        <v>-23865.41</v>
      </c>
      <c r="F33" s="694">
        <v>1956134.59</v>
      </c>
      <c r="G33" s="694">
        <v>877934.79</v>
      </c>
      <c r="H33" s="694">
        <v>876193.79</v>
      </c>
      <c r="I33" s="715">
        <f t="shared" si="0"/>
        <v>1078199.8</v>
      </c>
      <c r="J33" s="618"/>
      <c r="K33" s="639"/>
      <c r="L33" s="849"/>
    </row>
    <row r="34" spans="1:12" s="598" customFormat="1" ht="15.75">
      <c r="A34" s="610"/>
      <c r="B34" s="848"/>
      <c r="C34" s="719" t="s">
        <v>375</v>
      </c>
      <c r="D34" s="694">
        <v>199900</v>
      </c>
      <c r="E34" s="694">
        <v>39.44</v>
      </c>
      <c r="F34" s="694">
        <v>199939.44</v>
      </c>
      <c r="G34" s="694">
        <v>35105.55</v>
      </c>
      <c r="H34" s="694">
        <v>35105.55</v>
      </c>
      <c r="I34" s="715">
        <f t="shared" si="0"/>
        <v>164833.89</v>
      </c>
      <c r="J34" s="618"/>
      <c r="K34" s="639"/>
      <c r="L34" s="849"/>
    </row>
    <row r="35" spans="1:12" s="598" customFormat="1" ht="31.5">
      <c r="A35" s="610"/>
      <c r="B35" s="848"/>
      <c r="C35" s="719" t="s">
        <v>376</v>
      </c>
      <c r="D35" s="694">
        <v>1552000</v>
      </c>
      <c r="E35" s="694">
        <v>-24500</v>
      </c>
      <c r="F35" s="694">
        <v>1527500</v>
      </c>
      <c r="G35" s="694">
        <v>137348.88</v>
      </c>
      <c r="H35" s="694">
        <v>122348.88</v>
      </c>
      <c r="I35" s="715">
        <f t="shared" si="0"/>
        <v>1390151.12</v>
      </c>
      <c r="J35" s="618"/>
      <c r="K35" s="639"/>
      <c r="L35" s="849"/>
    </row>
    <row r="36" spans="1:12" s="598" customFormat="1" ht="15.75">
      <c r="A36" s="610"/>
      <c r="B36" s="848"/>
      <c r="C36" s="719" t="s">
        <v>377</v>
      </c>
      <c r="D36" s="694">
        <v>300000</v>
      </c>
      <c r="E36" s="694">
        <v>0</v>
      </c>
      <c r="F36" s="694">
        <v>300000</v>
      </c>
      <c r="G36" s="694">
        <v>19520.68</v>
      </c>
      <c r="H36" s="694">
        <v>19520.68</v>
      </c>
      <c r="I36" s="715">
        <f t="shared" si="0"/>
        <v>280479.32</v>
      </c>
      <c r="J36" s="618"/>
      <c r="K36" s="639"/>
      <c r="L36" s="849"/>
    </row>
    <row r="37" spans="1:12" s="598" customFormat="1" ht="15.75">
      <c r="A37" s="610"/>
      <c r="B37" s="848"/>
      <c r="C37" s="719" t="s">
        <v>378</v>
      </c>
      <c r="D37" s="694">
        <v>20000</v>
      </c>
      <c r="E37" s="694">
        <v>0</v>
      </c>
      <c r="F37" s="694">
        <v>20000</v>
      </c>
      <c r="G37" s="694">
        <v>2450</v>
      </c>
      <c r="H37" s="694">
        <v>2450</v>
      </c>
      <c r="I37" s="715">
        <f t="shared" si="0"/>
        <v>17550</v>
      </c>
      <c r="J37" s="618"/>
      <c r="K37" s="639"/>
      <c r="L37" s="849"/>
    </row>
    <row r="38" spans="1:12" s="598" customFormat="1" ht="15.75">
      <c r="A38" s="610"/>
      <c r="B38" s="848"/>
      <c r="C38" s="719" t="s">
        <v>379</v>
      </c>
      <c r="D38" s="694">
        <v>950000</v>
      </c>
      <c r="E38" s="694">
        <v>0</v>
      </c>
      <c r="F38" s="694">
        <v>950000</v>
      </c>
      <c r="G38" s="694">
        <v>55453.42</v>
      </c>
      <c r="H38" s="694">
        <v>55453.42</v>
      </c>
      <c r="I38" s="715">
        <f t="shared" si="0"/>
        <v>894546.58</v>
      </c>
      <c r="J38" s="618"/>
      <c r="K38" s="639"/>
      <c r="L38" s="849"/>
    </row>
    <row r="39" spans="1:12" s="598" customFormat="1" ht="15.75">
      <c r="A39" s="610"/>
      <c r="B39" s="848"/>
      <c r="C39" s="719" t="s">
        <v>380</v>
      </c>
      <c r="D39" s="694">
        <v>1110000</v>
      </c>
      <c r="E39" s="694">
        <v>0</v>
      </c>
      <c r="F39" s="694">
        <v>1110000</v>
      </c>
      <c r="G39" s="694">
        <v>142922</v>
      </c>
      <c r="H39" s="694">
        <v>142922</v>
      </c>
      <c r="I39" s="715">
        <f t="shared" si="0"/>
        <v>967078</v>
      </c>
      <c r="J39" s="618"/>
      <c r="K39" s="639"/>
      <c r="L39" s="849"/>
    </row>
    <row r="40" spans="1:11" s="598" customFormat="1" ht="15" customHeight="1">
      <c r="A40" s="610"/>
      <c r="B40" s="850" t="s">
        <v>31</v>
      </c>
      <c r="C40" s="851"/>
      <c r="D40" s="715">
        <f>SUM(D41:D49)</f>
        <v>3154573</v>
      </c>
      <c r="E40" s="715">
        <f>SUM(E41:E49)</f>
        <v>-340010.76</v>
      </c>
      <c r="F40" s="715">
        <f>SUM(F41:F49)</f>
        <v>2814562.24</v>
      </c>
      <c r="G40" s="715">
        <f>SUM(G41:G49)</f>
        <v>396013</v>
      </c>
      <c r="H40" s="715">
        <f>SUM(H41:H49)</f>
        <v>395018</v>
      </c>
      <c r="I40" s="715">
        <f t="shared" si="0"/>
        <v>2418549.24</v>
      </c>
      <c r="J40" s="618"/>
      <c r="K40" s="639"/>
    </row>
    <row r="41" spans="1:11" s="598" customFormat="1" ht="15.75">
      <c r="A41" s="610"/>
      <c r="B41" s="848"/>
      <c r="C41" s="719" t="s">
        <v>93</v>
      </c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715">
        <f t="shared" si="0"/>
        <v>0</v>
      </c>
      <c r="J41" s="618"/>
      <c r="K41" s="639"/>
    </row>
    <row r="42" spans="1:11" s="598" customFormat="1" ht="15.75">
      <c r="A42" s="610"/>
      <c r="B42" s="848"/>
      <c r="C42" s="719" t="s">
        <v>94</v>
      </c>
      <c r="D42" s="694">
        <v>0</v>
      </c>
      <c r="E42" s="694">
        <v>0</v>
      </c>
      <c r="F42" s="694">
        <v>0</v>
      </c>
      <c r="G42" s="694">
        <v>0</v>
      </c>
      <c r="H42" s="694">
        <v>0</v>
      </c>
      <c r="I42" s="715">
        <f t="shared" si="0"/>
        <v>0</v>
      </c>
      <c r="J42" s="618"/>
      <c r="K42" s="639"/>
    </row>
    <row r="43" spans="1:11" s="598" customFormat="1" ht="15.75">
      <c r="A43" s="610"/>
      <c r="B43" s="848"/>
      <c r="C43" s="719" t="s">
        <v>95</v>
      </c>
      <c r="D43" s="694">
        <v>0</v>
      </c>
      <c r="E43" s="694">
        <v>0</v>
      </c>
      <c r="F43" s="694">
        <v>0</v>
      </c>
      <c r="G43" s="694">
        <v>0</v>
      </c>
      <c r="H43" s="694">
        <v>0</v>
      </c>
      <c r="I43" s="715">
        <f t="shared" si="0"/>
        <v>0</v>
      </c>
      <c r="J43" s="618"/>
      <c r="K43" s="639"/>
    </row>
    <row r="44" spans="1:11" s="598" customFormat="1" ht="15.75">
      <c r="A44" s="610"/>
      <c r="B44" s="848"/>
      <c r="C44" s="719" t="s">
        <v>96</v>
      </c>
      <c r="D44" s="694">
        <v>3154573</v>
      </c>
      <c r="E44" s="694">
        <v>-340010.76</v>
      </c>
      <c r="F44" s="694">
        <v>2814562.24</v>
      </c>
      <c r="G44" s="694">
        <v>396013</v>
      </c>
      <c r="H44" s="694">
        <v>395018</v>
      </c>
      <c r="I44" s="715">
        <f aca="true" t="shared" si="1" ref="I44:I75">F44-G44</f>
        <v>2418549.24</v>
      </c>
      <c r="J44" s="618"/>
      <c r="K44" s="639"/>
    </row>
    <row r="45" spans="1:11" s="598" customFormat="1" ht="15.75">
      <c r="A45" s="610"/>
      <c r="B45" s="848"/>
      <c r="C45" s="719" t="s">
        <v>97</v>
      </c>
      <c r="D45" s="694">
        <v>0</v>
      </c>
      <c r="E45" s="694">
        <v>0</v>
      </c>
      <c r="F45" s="694">
        <v>0</v>
      </c>
      <c r="G45" s="694">
        <v>0</v>
      </c>
      <c r="H45" s="694">
        <v>0</v>
      </c>
      <c r="I45" s="715">
        <f t="shared" si="1"/>
        <v>0</v>
      </c>
      <c r="J45" s="618"/>
      <c r="K45" s="639"/>
    </row>
    <row r="46" spans="1:11" s="598" customFormat="1" ht="31.5">
      <c r="A46" s="610"/>
      <c r="B46" s="848"/>
      <c r="C46" s="719" t="s">
        <v>381</v>
      </c>
      <c r="D46" s="694">
        <v>0</v>
      </c>
      <c r="E46" s="694">
        <v>0</v>
      </c>
      <c r="F46" s="694">
        <v>0</v>
      </c>
      <c r="G46" s="694">
        <v>0</v>
      </c>
      <c r="H46" s="694">
        <v>0</v>
      </c>
      <c r="I46" s="715">
        <f t="shared" si="1"/>
        <v>0</v>
      </c>
      <c r="J46" s="618"/>
      <c r="K46" s="639"/>
    </row>
    <row r="47" spans="1:11" s="598" customFormat="1" ht="15.75">
      <c r="A47" s="610"/>
      <c r="B47" s="848"/>
      <c r="C47" s="719" t="s">
        <v>99</v>
      </c>
      <c r="D47" s="694">
        <v>0</v>
      </c>
      <c r="E47" s="694">
        <v>0</v>
      </c>
      <c r="F47" s="694">
        <v>0</v>
      </c>
      <c r="G47" s="694">
        <v>0</v>
      </c>
      <c r="H47" s="694">
        <v>0</v>
      </c>
      <c r="I47" s="715">
        <f t="shared" si="1"/>
        <v>0</v>
      </c>
      <c r="J47" s="618"/>
      <c r="K47" s="639"/>
    </row>
    <row r="48" spans="1:11" s="598" customFormat="1" ht="15.75">
      <c r="A48" s="610"/>
      <c r="B48" s="848"/>
      <c r="C48" s="719" t="s">
        <v>100</v>
      </c>
      <c r="D48" s="694">
        <v>0</v>
      </c>
      <c r="E48" s="694">
        <v>0</v>
      </c>
      <c r="F48" s="694">
        <v>0</v>
      </c>
      <c r="G48" s="694">
        <v>0</v>
      </c>
      <c r="H48" s="694">
        <v>0</v>
      </c>
      <c r="I48" s="715">
        <f t="shared" si="1"/>
        <v>0</v>
      </c>
      <c r="J48" s="618"/>
      <c r="K48" s="639"/>
    </row>
    <row r="49" spans="1:11" s="598" customFormat="1" ht="15.75">
      <c r="A49" s="610"/>
      <c r="B49" s="848"/>
      <c r="C49" s="719" t="s">
        <v>101</v>
      </c>
      <c r="D49" s="694">
        <v>0</v>
      </c>
      <c r="E49" s="694">
        <v>0</v>
      </c>
      <c r="F49" s="694">
        <v>0</v>
      </c>
      <c r="G49" s="694">
        <v>0</v>
      </c>
      <c r="H49" s="694">
        <v>0</v>
      </c>
      <c r="I49" s="715">
        <f t="shared" si="1"/>
        <v>0</v>
      </c>
      <c r="J49" s="618"/>
      <c r="K49" s="639"/>
    </row>
    <row r="50" spans="1:11" s="598" customFormat="1" ht="15" customHeight="1">
      <c r="A50" s="610"/>
      <c r="B50" s="850" t="s">
        <v>36</v>
      </c>
      <c r="C50" s="851"/>
      <c r="D50" s="715">
        <f>SUM(D51:D59)</f>
        <v>640000</v>
      </c>
      <c r="E50" s="715">
        <f>SUM(E51:E59)</f>
        <v>0</v>
      </c>
      <c r="F50" s="715">
        <f>SUM(F51:F59)</f>
        <v>640000</v>
      </c>
      <c r="G50" s="715">
        <f>SUM(G51:G59)</f>
        <v>3500</v>
      </c>
      <c r="H50" s="715">
        <f>SUM(H51:H59)</f>
        <v>3500</v>
      </c>
      <c r="I50" s="715">
        <f t="shared" si="1"/>
        <v>636500</v>
      </c>
      <c r="J50" s="618"/>
      <c r="K50" s="639"/>
    </row>
    <row r="51" spans="1:12" s="598" customFormat="1" ht="15.75">
      <c r="A51" s="610"/>
      <c r="B51" s="848"/>
      <c r="C51" s="719" t="s">
        <v>382</v>
      </c>
      <c r="D51" s="694">
        <v>530000</v>
      </c>
      <c r="E51" s="694">
        <v>0</v>
      </c>
      <c r="F51" s="694">
        <v>530000</v>
      </c>
      <c r="G51" s="694">
        <v>3500</v>
      </c>
      <c r="H51" s="694">
        <v>3500</v>
      </c>
      <c r="I51" s="715">
        <f t="shared" si="1"/>
        <v>526500</v>
      </c>
      <c r="J51" s="618"/>
      <c r="K51" s="639"/>
      <c r="L51" s="849"/>
    </row>
    <row r="52" spans="1:11" s="598" customFormat="1" ht="15.75">
      <c r="A52" s="610"/>
      <c r="B52" s="848"/>
      <c r="C52" s="719" t="s">
        <v>383</v>
      </c>
      <c r="D52" s="694">
        <v>0</v>
      </c>
      <c r="E52" s="694">
        <v>0</v>
      </c>
      <c r="F52" s="694">
        <v>0</v>
      </c>
      <c r="G52" s="694">
        <v>0</v>
      </c>
      <c r="H52" s="694">
        <v>0</v>
      </c>
      <c r="I52" s="715">
        <f t="shared" si="1"/>
        <v>0</v>
      </c>
      <c r="J52" s="618"/>
      <c r="K52" s="639"/>
    </row>
    <row r="53" spans="1:11" s="598" customFormat="1" ht="15.75">
      <c r="A53" s="610"/>
      <c r="B53" s="848"/>
      <c r="C53" s="719" t="s">
        <v>384</v>
      </c>
      <c r="D53" s="694">
        <v>0</v>
      </c>
      <c r="E53" s="694">
        <v>0</v>
      </c>
      <c r="F53" s="694">
        <v>0</v>
      </c>
      <c r="G53" s="694">
        <v>0</v>
      </c>
      <c r="H53" s="694">
        <v>0</v>
      </c>
      <c r="I53" s="715">
        <f t="shared" si="1"/>
        <v>0</v>
      </c>
      <c r="J53" s="618"/>
      <c r="K53" s="639"/>
    </row>
    <row r="54" spans="1:11" s="598" customFormat="1" ht="15.75">
      <c r="A54" s="610"/>
      <c r="B54" s="848"/>
      <c r="C54" s="719" t="s">
        <v>385</v>
      </c>
      <c r="D54" s="694">
        <v>0</v>
      </c>
      <c r="E54" s="694">
        <v>0</v>
      </c>
      <c r="F54" s="694">
        <v>0</v>
      </c>
      <c r="G54" s="694">
        <v>0</v>
      </c>
      <c r="H54" s="694">
        <v>0</v>
      </c>
      <c r="I54" s="715">
        <f t="shared" si="1"/>
        <v>0</v>
      </c>
      <c r="J54" s="618"/>
      <c r="K54" s="639"/>
    </row>
    <row r="55" spans="1:11" s="598" customFormat="1" ht="15.75">
      <c r="A55" s="610"/>
      <c r="B55" s="848"/>
      <c r="C55" s="719" t="s">
        <v>386</v>
      </c>
      <c r="D55" s="694">
        <v>0</v>
      </c>
      <c r="E55" s="694">
        <v>0</v>
      </c>
      <c r="F55" s="694">
        <v>0</v>
      </c>
      <c r="G55" s="694">
        <v>0</v>
      </c>
      <c r="H55" s="694">
        <v>0</v>
      </c>
      <c r="I55" s="715">
        <f t="shared" si="1"/>
        <v>0</v>
      </c>
      <c r="J55" s="618"/>
      <c r="K55" s="639"/>
    </row>
    <row r="56" spans="1:11" s="598" customFormat="1" ht="15.75">
      <c r="A56" s="610"/>
      <c r="B56" s="848"/>
      <c r="C56" s="719" t="s">
        <v>387</v>
      </c>
      <c r="D56" s="694">
        <v>110000</v>
      </c>
      <c r="E56" s="694">
        <v>0</v>
      </c>
      <c r="F56" s="694">
        <v>110000</v>
      </c>
      <c r="G56" s="694">
        <v>0</v>
      </c>
      <c r="H56" s="694">
        <v>0</v>
      </c>
      <c r="I56" s="715">
        <f t="shared" si="1"/>
        <v>110000</v>
      </c>
      <c r="J56" s="618"/>
      <c r="K56" s="639"/>
    </row>
    <row r="57" spans="1:11" s="598" customFormat="1" ht="15.75">
      <c r="A57" s="610"/>
      <c r="B57" s="848"/>
      <c r="C57" s="719" t="s">
        <v>388</v>
      </c>
      <c r="D57" s="694">
        <v>0</v>
      </c>
      <c r="E57" s="694">
        <v>0</v>
      </c>
      <c r="F57" s="694">
        <v>0</v>
      </c>
      <c r="G57" s="694">
        <v>0</v>
      </c>
      <c r="H57" s="694">
        <v>0</v>
      </c>
      <c r="I57" s="715">
        <f t="shared" si="1"/>
        <v>0</v>
      </c>
      <c r="J57" s="618"/>
      <c r="K57" s="639"/>
    </row>
    <row r="58" spans="1:11" s="598" customFormat="1" ht="15.75">
      <c r="A58" s="610"/>
      <c r="B58" s="848"/>
      <c r="C58" s="719" t="s">
        <v>389</v>
      </c>
      <c r="D58" s="694">
        <v>0</v>
      </c>
      <c r="E58" s="694">
        <v>0</v>
      </c>
      <c r="F58" s="694">
        <v>0</v>
      </c>
      <c r="G58" s="694">
        <v>0</v>
      </c>
      <c r="H58" s="694">
        <v>0</v>
      </c>
      <c r="I58" s="715">
        <f t="shared" si="1"/>
        <v>0</v>
      </c>
      <c r="J58" s="618"/>
      <c r="K58" s="639"/>
    </row>
    <row r="59" spans="1:11" s="598" customFormat="1" ht="15.75">
      <c r="A59" s="610"/>
      <c r="B59" s="848"/>
      <c r="C59" s="719" t="s">
        <v>138</v>
      </c>
      <c r="D59" s="694">
        <v>0</v>
      </c>
      <c r="E59" s="694">
        <v>0</v>
      </c>
      <c r="F59" s="694">
        <v>0</v>
      </c>
      <c r="G59" s="694">
        <v>0</v>
      </c>
      <c r="H59" s="694">
        <v>0</v>
      </c>
      <c r="I59" s="715">
        <f t="shared" si="1"/>
        <v>0</v>
      </c>
      <c r="J59" s="618"/>
      <c r="K59" s="639"/>
    </row>
    <row r="60" spans="1:11" s="598" customFormat="1" ht="15" customHeight="1">
      <c r="A60" s="610"/>
      <c r="B60" s="850" t="s">
        <v>37</v>
      </c>
      <c r="C60" s="851"/>
      <c r="D60" s="715">
        <f>SUM(D61:D63)</f>
        <v>20233823.26</v>
      </c>
      <c r="E60" s="715">
        <f>SUM(E61:E63)</f>
        <v>-39.44</v>
      </c>
      <c r="F60" s="715">
        <f>SUM(F61:F63)</f>
        <v>20233783.82</v>
      </c>
      <c r="G60" s="715">
        <f>SUM(G61:G63)</f>
        <v>300704.8</v>
      </c>
      <c r="H60" s="715">
        <f>SUM(H61:H63)</f>
        <v>210493.36</v>
      </c>
      <c r="I60" s="715">
        <f t="shared" si="1"/>
        <v>19933079.02</v>
      </c>
      <c r="J60" s="618"/>
      <c r="K60" s="639"/>
    </row>
    <row r="61" spans="1:11" s="598" customFormat="1" ht="15.75">
      <c r="A61" s="610"/>
      <c r="B61" s="848"/>
      <c r="C61" s="719" t="s">
        <v>390</v>
      </c>
      <c r="D61" s="694">
        <v>20233823.26</v>
      </c>
      <c r="E61" s="694">
        <v>-39.44</v>
      </c>
      <c r="F61" s="694">
        <v>20233783.82</v>
      </c>
      <c r="G61" s="694">
        <v>300704.8</v>
      </c>
      <c r="H61" s="694">
        <v>210493.36</v>
      </c>
      <c r="I61" s="715">
        <f t="shared" si="1"/>
        <v>19933079.02</v>
      </c>
      <c r="J61" s="618"/>
      <c r="K61" s="639"/>
    </row>
    <row r="62" spans="1:11" s="598" customFormat="1" ht="15.75">
      <c r="A62" s="610"/>
      <c r="B62" s="848"/>
      <c r="C62" s="719" t="s">
        <v>391</v>
      </c>
      <c r="D62" s="694">
        <v>0</v>
      </c>
      <c r="E62" s="694">
        <v>0</v>
      </c>
      <c r="F62" s="694">
        <v>0</v>
      </c>
      <c r="G62" s="694">
        <v>0</v>
      </c>
      <c r="H62" s="694">
        <v>0</v>
      </c>
      <c r="I62" s="715">
        <f t="shared" si="1"/>
        <v>0</v>
      </c>
      <c r="J62" s="618"/>
      <c r="K62" s="639"/>
    </row>
    <row r="63" spans="1:11" s="598" customFormat="1" ht="15.75">
      <c r="A63" s="610"/>
      <c r="B63" s="848"/>
      <c r="C63" s="719" t="s">
        <v>392</v>
      </c>
      <c r="D63" s="694">
        <v>0</v>
      </c>
      <c r="E63" s="694">
        <v>0</v>
      </c>
      <c r="F63" s="694">
        <v>0</v>
      </c>
      <c r="G63" s="694">
        <v>0</v>
      </c>
      <c r="H63" s="694">
        <v>0</v>
      </c>
      <c r="I63" s="715">
        <f t="shared" si="1"/>
        <v>0</v>
      </c>
      <c r="J63" s="618"/>
      <c r="K63" s="639"/>
    </row>
    <row r="64" spans="1:11" s="598" customFormat="1" ht="15" customHeight="1">
      <c r="A64" s="610"/>
      <c r="B64" s="850" t="s">
        <v>38</v>
      </c>
      <c r="C64" s="851"/>
      <c r="D64" s="715">
        <f>SUM(D65:D71)</f>
        <v>0</v>
      </c>
      <c r="E64" s="715">
        <f>SUM(E65:E71)</f>
        <v>0</v>
      </c>
      <c r="F64" s="715">
        <f>SUM(F65:F71)</f>
        <v>0</v>
      </c>
      <c r="G64" s="715">
        <f>SUM(G65:G71)</f>
        <v>0</v>
      </c>
      <c r="H64" s="715">
        <f>SUM(H65:H71)</f>
        <v>0</v>
      </c>
      <c r="I64" s="715">
        <f t="shared" si="1"/>
        <v>0</v>
      </c>
      <c r="J64" s="618"/>
      <c r="K64" s="639"/>
    </row>
    <row r="65" spans="1:11" s="598" customFormat="1" ht="15.75">
      <c r="A65" s="610"/>
      <c r="B65" s="848"/>
      <c r="C65" s="719" t="s">
        <v>393</v>
      </c>
      <c r="D65" s="694">
        <v>0</v>
      </c>
      <c r="E65" s="694">
        <v>0</v>
      </c>
      <c r="F65" s="694">
        <v>0</v>
      </c>
      <c r="G65" s="694">
        <v>0</v>
      </c>
      <c r="H65" s="694">
        <v>0</v>
      </c>
      <c r="I65" s="715">
        <f t="shared" si="1"/>
        <v>0</v>
      </c>
      <c r="J65" s="618"/>
      <c r="K65" s="639"/>
    </row>
    <row r="66" spans="1:11" s="598" customFormat="1" ht="15.75">
      <c r="A66" s="610"/>
      <c r="B66" s="848"/>
      <c r="C66" s="719" t="s">
        <v>394</v>
      </c>
      <c r="D66" s="694">
        <v>0</v>
      </c>
      <c r="E66" s="694">
        <v>0</v>
      </c>
      <c r="F66" s="694">
        <v>0</v>
      </c>
      <c r="G66" s="694">
        <v>0</v>
      </c>
      <c r="H66" s="694">
        <v>0</v>
      </c>
      <c r="I66" s="715">
        <f t="shared" si="1"/>
        <v>0</v>
      </c>
      <c r="J66" s="618"/>
      <c r="K66" s="639"/>
    </row>
    <row r="67" spans="1:11" s="598" customFormat="1" ht="15.75">
      <c r="A67" s="610"/>
      <c r="B67" s="848"/>
      <c r="C67" s="719" t="s">
        <v>395</v>
      </c>
      <c r="D67" s="694">
        <v>0</v>
      </c>
      <c r="E67" s="694">
        <v>0</v>
      </c>
      <c r="F67" s="694">
        <v>0</v>
      </c>
      <c r="G67" s="694">
        <v>0</v>
      </c>
      <c r="H67" s="694">
        <v>0</v>
      </c>
      <c r="I67" s="715">
        <f t="shared" si="1"/>
        <v>0</v>
      </c>
      <c r="J67" s="618"/>
      <c r="K67" s="639"/>
    </row>
    <row r="68" spans="1:11" s="598" customFormat="1" ht="15.75">
      <c r="A68" s="610"/>
      <c r="B68" s="848"/>
      <c r="C68" s="719" t="s">
        <v>396</v>
      </c>
      <c r="D68" s="694">
        <v>0</v>
      </c>
      <c r="E68" s="694">
        <v>0</v>
      </c>
      <c r="F68" s="694">
        <v>0</v>
      </c>
      <c r="G68" s="694">
        <v>0</v>
      </c>
      <c r="H68" s="694">
        <v>0</v>
      </c>
      <c r="I68" s="715">
        <f t="shared" si="1"/>
        <v>0</v>
      </c>
      <c r="J68" s="618"/>
      <c r="K68" s="639"/>
    </row>
    <row r="69" spans="1:11" s="598" customFormat="1" ht="15.75">
      <c r="A69" s="610"/>
      <c r="B69" s="848"/>
      <c r="C69" s="719" t="s">
        <v>397</v>
      </c>
      <c r="D69" s="694">
        <v>0</v>
      </c>
      <c r="E69" s="694">
        <v>0</v>
      </c>
      <c r="F69" s="694">
        <v>0</v>
      </c>
      <c r="G69" s="694">
        <v>0</v>
      </c>
      <c r="H69" s="694">
        <v>0</v>
      </c>
      <c r="I69" s="715">
        <f t="shared" si="1"/>
        <v>0</v>
      </c>
      <c r="J69" s="618"/>
      <c r="K69" s="639"/>
    </row>
    <row r="70" spans="1:11" s="598" customFormat="1" ht="15.75">
      <c r="A70" s="610"/>
      <c r="B70" s="848"/>
      <c r="C70" s="719" t="s">
        <v>398</v>
      </c>
      <c r="D70" s="694">
        <v>0</v>
      </c>
      <c r="E70" s="694">
        <v>0</v>
      </c>
      <c r="F70" s="694">
        <v>0</v>
      </c>
      <c r="G70" s="694">
        <v>0</v>
      </c>
      <c r="H70" s="694">
        <v>0</v>
      </c>
      <c r="I70" s="715">
        <f t="shared" si="1"/>
        <v>0</v>
      </c>
      <c r="J70" s="618"/>
      <c r="K70" s="639"/>
    </row>
    <row r="71" spans="1:11" s="598" customFormat="1" ht="31.5">
      <c r="A71" s="610"/>
      <c r="B71" s="848"/>
      <c r="C71" s="719" t="s">
        <v>399</v>
      </c>
      <c r="D71" s="694">
        <v>0</v>
      </c>
      <c r="E71" s="694">
        <v>0</v>
      </c>
      <c r="F71" s="694">
        <v>0</v>
      </c>
      <c r="G71" s="694">
        <v>0</v>
      </c>
      <c r="H71" s="694">
        <v>0</v>
      </c>
      <c r="I71" s="715">
        <f t="shared" si="1"/>
        <v>0</v>
      </c>
      <c r="J71" s="618"/>
      <c r="K71" s="639"/>
    </row>
    <row r="72" spans="1:11" s="598" customFormat="1" ht="15" customHeight="1">
      <c r="A72" s="610"/>
      <c r="B72" s="850" t="s">
        <v>30</v>
      </c>
      <c r="C72" s="851"/>
      <c r="D72" s="715">
        <f>SUM(D73:D75)</f>
        <v>200000</v>
      </c>
      <c r="E72" s="715">
        <f>SUM(E73:E75)</f>
        <v>0</v>
      </c>
      <c r="F72" s="715">
        <f>SUM(F73:F75)</f>
        <v>200000</v>
      </c>
      <c r="G72" s="715">
        <f>SUM(G73:G75)</f>
        <v>0</v>
      </c>
      <c r="H72" s="715">
        <f>SUM(H73:H75)</f>
        <v>0</v>
      </c>
      <c r="I72" s="715">
        <f t="shared" si="1"/>
        <v>200000</v>
      </c>
      <c r="J72" s="618"/>
      <c r="K72" s="639"/>
    </row>
    <row r="73" spans="1:11" s="598" customFormat="1" ht="15.75">
      <c r="A73" s="610"/>
      <c r="B73" s="848"/>
      <c r="C73" s="719" t="s">
        <v>102</v>
      </c>
      <c r="D73" s="694">
        <v>0</v>
      </c>
      <c r="E73" s="694">
        <v>0</v>
      </c>
      <c r="F73" s="694">
        <v>0</v>
      </c>
      <c r="G73" s="694">
        <v>0</v>
      </c>
      <c r="H73" s="694">
        <v>0</v>
      </c>
      <c r="I73" s="715">
        <f t="shared" si="1"/>
        <v>0</v>
      </c>
      <c r="J73" s="618"/>
      <c r="K73" s="639"/>
    </row>
    <row r="74" spans="1:11" s="598" customFormat="1" ht="15.75">
      <c r="A74" s="610"/>
      <c r="B74" s="848"/>
      <c r="C74" s="719" t="s">
        <v>103</v>
      </c>
      <c r="D74" s="694">
        <v>0</v>
      </c>
      <c r="E74" s="694">
        <v>0</v>
      </c>
      <c r="F74" s="694">
        <v>0</v>
      </c>
      <c r="G74" s="694">
        <v>0</v>
      </c>
      <c r="H74" s="694">
        <v>0</v>
      </c>
      <c r="I74" s="715">
        <f t="shared" si="1"/>
        <v>0</v>
      </c>
      <c r="J74" s="618"/>
      <c r="K74" s="639"/>
    </row>
    <row r="75" spans="1:11" s="598" customFormat="1" ht="15.75">
      <c r="A75" s="610"/>
      <c r="B75" s="848"/>
      <c r="C75" s="719" t="s">
        <v>104</v>
      </c>
      <c r="D75" s="694">
        <v>200000</v>
      </c>
      <c r="E75" s="694">
        <v>0</v>
      </c>
      <c r="F75" s="694">
        <v>200000</v>
      </c>
      <c r="G75" s="694">
        <v>0</v>
      </c>
      <c r="H75" s="694">
        <v>0</v>
      </c>
      <c r="I75" s="715">
        <f t="shared" si="1"/>
        <v>200000</v>
      </c>
      <c r="J75" s="618"/>
      <c r="K75" s="639"/>
    </row>
    <row r="76" spans="1:11" s="598" customFormat="1" ht="15" customHeight="1">
      <c r="A76" s="610"/>
      <c r="B76" s="850" t="s">
        <v>40</v>
      </c>
      <c r="C76" s="851"/>
      <c r="D76" s="715">
        <f>SUM(D77:D83)</f>
        <v>0</v>
      </c>
      <c r="E76" s="715">
        <f>SUM(E77:E83)</f>
        <v>0</v>
      </c>
      <c r="F76" s="715">
        <f>SUM(F77:F83)</f>
        <v>0</v>
      </c>
      <c r="G76" s="715">
        <f>SUM(G77:G83)</f>
        <v>0</v>
      </c>
      <c r="H76" s="715">
        <f>SUM(H77:H83)</f>
        <v>0</v>
      </c>
      <c r="I76" s="715">
        <f aca="true" t="shared" si="2" ref="I76:I84">F76-G76</f>
        <v>0</v>
      </c>
      <c r="J76" s="618"/>
      <c r="K76" s="639"/>
    </row>
    <row r="77" spans="1:11" s="598" customFormat="1" ht="15.75">
      <c r="A77" s="610"/>
      <c r="B77" s="848"/>
      <c r="C77" s="719" t="s">
        <v>400</v>
      </c>
      <c r="D77" s="694">
        <v>0</v>
      </c>
      <c r="E77" s="694">
        <v>0</v>
      </c>
      <c r="F77" s="694">
        <v>0</v>
      </c>
      <c r="G77" s="694">
        <v>0</v>
      </c>
      <c r="H77" s="694">
        <v>0</v>
      </c>
      <c r="I77" s="715">
        <f t="shared" si="2"/>
        <v>0</v>
      </c>
      <c r="J77" s="618"/>
      <c r="K77" s="639"/>
    </row>
    <row r="78" spans="1:11" s="598" customFormat="1" ht="15.75">
      <c r="A78" s="610"/>
      <c r="B78" s="848"/>
      <c r="C78" s="719" t="s">
        <v>106</v>
      </c>
      <c r="D78" s="694">
        <v>0</v>
      </c>
      <c r="E78" s="694">
        <v>0</v>
      </c>
      <c r="F78" s="694">
        <v>0</v>
      </c>
      <c r="G78" s="694">
        <v>0</v>
      </c>
      <c r="H78" s="694">
        <v>0</v>
      </c>
      <c r="I78" s="715">
        <f t="shared" si="2"/>
        <v>0</v>
      </c>
      <c r="J78" s="618"/>
      <c r="K78" s="639"/>
    </row>
    <row r="79" spans="1:11" s="598" customFormat="1" ht="15.75">
      <c r="A79" s="610"/>
      <c r="B79" s="848"/>
      <c r="C79" s="719" t="s">
        <v>107</v>
      </c>
      <c r="D79" s="694">
        <v>0</v>
      </c>
      <c r="E79" s="694">
        <v>0</v>
      </c>
      <c r="F79" s="694">
        <v>0</v>
      </c>
      <c r="G79" s="694">
        <v>0</v>
      </c>
      <c r="H79" s="694">
        <v>0</v>
      </c>
      <c r="I79" s="715">
        <f t="shared" si="2"/>
        <v>0</v>
      </c>
      <c r="J79" s="618"/>
      <c r="K79" s="639"/>
    </row>
    <row r="80" spans="1:11" s="598" customFormat="1" ht="15.75">
      <c r="A80" s="610"/>
      <c r="B80" s="848"/>
      <c r="C80" s="719" t="s">
        <v>108</v>
      </c>
      <c r="D80" s="694">
        <v>0</v>
      </c>
      <c r="E80" s="694">
        <v>0</v>
      </c>
      <c r="F80" s="694">
        <v>0</v>
      </c>
      <c r="G80" s="694">
        <v>0</v>
      </c>
      <c r="H80" s="694">
        <v>0</v>
      </c>
      <c r="I80" s="715">
        <f t="shared" si="2"/>
        <v>0</v>
      </c>
      <c r="J80" s="618"/>
      <c r="K80" s="639"/>
    </row>
    <row r="81" spans="1:11" s="598" customFormat="1" ht="15.75">
      <c r="A81" s="610"/>
      <c r="B81" s="848"/>
      <c r="C81" s="719" t="s">
        <v>109</v>
      </c>
      <c r="D81" s="694">
        <v>0</v>
      </c>
      <c r="E81" s="694">
        <v>0</v>
      </c>
      <c r="F81" s="694">
        <v>0</v>
      </c>
      <c r="G81" s="694">
        <v>0</v>
      </c>
      <c r="H81" s="694">
        <v>0</v>
      </c>
      <c r="I81" s="715">
        <f t="shared" si="2"/>
        <v>0</v>
      </c>
      <c r="J81" s="618"/>
      <c r="K81" s="639"/>
    </row>
    <row r="82" spans="1:11" s="598" customFormat="1" ht="15.75">
      <c r="A82" s="610"/>
      <c r="B82" s="848"/>
      <c r="C82" s="719" t="s">
        <v>110</v>
      </c>
      <c r="D82" s="694">
        <v>0</v>
      </c>
      <c r="E82" s="694">
        <v>0</v>
      </c>
      <c r="F82" s="694">
        <v>0</v>
      </c>
      <c r="G82" s="694">
        <v>0</v>
      </c>
      <c r="H82" s="694">
        <v>0</v>
      </c>
      <c r="I82" s="715">
        <f t="shared" si="2"/>
        <v>0</v>
      </c>
      <c r="J82" s="618"/>
      <c r="K82" s="639"/>
    </row>
    <row r="83" spans="1:11" s="598" customFormat="1" ht="15.75">
      <c r="A83" s="610"/>
      <c r="B83" s="852"/>
      <c r="C83" s="853" t="s">
        <v>401</v>
      </c>
      <c r="D83" s="854">
        <v>0</v>
      </c>
      <c r="E83" s="854">
        <v>0</v>
      </c>
      <c r="F83" s="854">
        <v>0</v>
      </c>
      <c r="G83" s="854">
        <v>0</v>
      </c>
      <c r="H83" s="854">
        <v>0</v>
      </c>
      <c r="I83" s="855">
        <f t="shared" si="2"/>
        <v>0</v>
      </c>
      <c r="J83" s="618"/>
      <c r="K83" s="639"/>
    </row>
    <row r="84" spans="1:11" s="598" customFormat="1" ht="15.75">
      <c r="A84" s="685"/>
      <c r="B84" s="787"/>
      <c r="C84" s="788" t="s">
        <v>342</v>
      </c>
      <c r="D84" s="856">
        <f>SUM(D12,D20,D30,D40,D50,D60,D64,D72,D76)</f>
        <v>50459296.260000005</v>
      </c>
      <c r="E84" s="856">
        <f>SUM(E12,E20,E30,E40,E50,E60,E64,E72,E76)</f>
        <v>-5.587708074017428E-11</v>
      </c>
      <c r="F84" s="856">
        <f>SUM(F12,F20,F30,F40,F50,F60,F64,F72,F76)</f>
        <v>50459296.260000005</v>
      </c>
      <c r="G84" s="856">
        <f>SUM(G12,G20,G30,G40,G50,G60,G64,G72,G76)</f>
        <v>6987916.43</v>
      </c>
      <c r="H84" s="856">
        <f>SUM(H12,H20,H30,H40,H50,H60,H64,H72,H76)</f>
        <v>6879968.99</v>
      </c>
      <c r="I84" s="702">
        <f t="shared" si="2"/>
        <v>43471379.830000006</v>
      </c>
      <c r="J84" s="789"/>
      <c r="K84" s="639"/>
    </row>
    <row r="85" spans="2:9" s="598" customFormat="1" ht="15.75">
      <c r="B85" s="620"/>
      <c r="C85" s="620"/>
      <c r="D85" s="620"/>
      <c r="E85" s="620"/>
      <c r="F85" s="620"/>
      <c r="G85" s="620"/>
      <c r="H85" s="620"/>
      <c r="I85" s="620"/>
    </row>
    <row r="86" spans="2:9" s="598" customFormat="1" ht="15" customHeight="1">
      <c r="B86" s="599" t="s">
        <v>22</v>
      </c>
      <c r="C86" s="599"/>
      <c r="D86" s="599"/>
      <c r="E86" s="599"/>
      <c r="F86" s="599"/>
      <c r="G86" s="599"/>
      <c r="H86" s="599"/>
      <c r="I86" s="599"/>
    </row>
    <row r="87" spans="4:8" s="598" customFormat="1" ht="15" customHeight="1">
      <c r="D87" s="639"/>
      <c r="E87" s="639"/>
      <c r="F87" s="639"/>
      <c r="G87" s="639"/>
      <c r="H87" s="639"/>
    </row>
    <row r="88" spans="2:8" s="598" customFormat="1" ht="40.5" customHeight="1">
      <c r="B88" s="606"/>
      <c r="C88" s="790" t="s">
        <v>182</v>
      </c>
      <c r="D88" s="663" t="s">
        <v>182</v>
      </c>
      <c r="E88" s="791" t="s">
        <v>182</v>
      </c>
      <c r="F88" s="791"/>
      <c r="G88" s="791"/>
      <c r="H88" s="791"/>
    </row>
    <row r="89" spans="2:8" s="598" customFormat="1" ht="15" customHeight="1">
      <c r="B89" s="737" t="s">
        <v>7</v>
      </c>
      <c r="C89" s="737"/>
      <c r="D89" s="738"/>
      <c r="E89" s="792"/>
      <c r="F89" s="737" t="s">
        <v>9</v>
      </c>
      <c r="G89" s="737"/>
      <c r="H89" s="620"/>
    </row>
    <row r="90" spans="2:8" s="598" customFormat="1" ht="15" customHeight="1">
      <c r="B90" s="740" t="s">
        <v>8</v>
      </c>
      <c r="C90" s="740"/>
      <c r="D90" s="738"/>
      <c r="E90" s="739"/>
      <c r="F90" s="740" t="s">
        <v>10</v>
      </c>
      <c r="G90" s="740"/>
      <c r="H90" s="602"/>
    </row>
    <row r="91" spans="7:8" s="598" customFormat="1" ht="15" customHeight="1">
      <c r="G91" s="602"/>
      <c r="H91" s="602"/>
    </row>
    <row r="93" s="598" customFormat="1" ht="15" customHeight="1">
      <c r="F93" s="639"/>
    </row>
  </sheetData>
  <sheetProtection/>
  <mergeCells count="25">
    <mergeCell ref="B86:I86"/>
    <mergeCell ref="E88:H88"/>
    <mergeCell ref="B89:C89"/>
    <mergeCell ref="F89:G89"/>
    <mergeCell ref="B90:C90"/>
    <mergeCell ref="F90:G90"/>
    <mergeCell ref="B64:C64"/>
    <mergeCell ref="B72:C72"/>
    <mergeCell ref="B76:C76"/>
    <mergeCell ref="I9:I10"/>
    <mergeCell ref="B12:C12"/>
    <mergeCell ref="B20:C20"/>
    <mergeCell ref="B30:C30"/>
    <mergeCell ref="B40:C40"/>
    <mergeCell ref="B50:C50"/>
    <mergeCell ref="B9:C11"/>
    <mergeCell ref="B1:I1"/>
    <mergeCell ref="B2:I2"/>
    <mergeCell ref="B4:I4"/>
    <mergeCell ref="B5:I5"/>
    <mergeCell ref="B7:I7"/>
    <mergeCell ref="B60:C60"/>
    <mergeCell ref="D9:H9"/>
    <mergeCell ref="B3:I3"/>
    <mergeCell ref="B6:I6"/>
  </mergeCells>
  <printOptions/>
  <pageMargins left="0.75" right="0.75" top="1" bottom="1" header="0.5" footer="0.5"/>
  <pageSetup orientation="portrait" paperSize="9" scale="3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">
      <selection activeCell="E43" sqref="E43"/>
    </sheetView>
  </sheetViews>
  <sheetFormatPr defaultColWidth="11.421875" defaultRowHeight="15"/>
  <cols>
    <col min="1" max="2" width="13.421875" style="598" customWidth="1"/>
    <col min="3" max="3" width="56.28125" style="598" bestFit="1" customWidth="1"/>
    <col min="4" max="4" width="21.8515625" style="598" bestFit="1" customWidth="1"/>
    <col min="5" max="5" width="41.57421875" style="598" bestFit="1" customWidth="1"/>
    <col min="6" max="6" width="21.8515625" style="598" bestFit="1" customWidth="1"/>
    <col min="7" max="7" width="19.421875" style="598" bestFit="1" customWidth="1"/>
    <col min="8" max="8" width="20.140625" style="598" bestFit="1" customWidth="1"/>
    <col min="9" max="9" width="21.28125" style="598" bestFit="1" customWidth="1"/>
    <col min="10" max="16384" width="13.421875" style="598" customWidth="1"/>
  </cols>
  <sheetData>
    <row r="1" spans="2:9" s="598" customFormat="1" ht="15.75">
      <c r="B1" s="606"/>
      <c r="C1" s="606"/>
      <c r="D1" s="606"/>
      <c r="E1" s="606"/>
      <c r="F1" s="606"/>
      <c r="G1" s="606"/>
      <c r="H1" s="606"/>
      <c r="I1" s="606"/>
    </row>
    <row r="2" spans="1:10" s="598" customFormat="1" ht="3" customHeight="1">
      <c r="A2" s="610"/>
      <c r="B2" s="672"/>
      <c r="C2" s="673"/>
      <c r="D2" s="673"/>
      <c r="E2" s="673"/>
      <c r="F2" s="673"/>
      <c r="G2" s="673"/>
      <c r="H2" s="673"/>
      <c r="I2" s="674"/>
      <c r="J2" s="618"/>
    </row>
    <row r="3" spans="1:10" s="598" customFormat="1" ht="15" customHeight="1">
      <c r="A3" s="610"/>
      <c r="B3" s="675" t="s">
        <v>0</v>
      </c>
      <c r="C3" s="676"/>
      <c r="D3" s="676"/>
      <c r="E3" s="676"/>
      <c r="F3" s="676"/>
      <c r="G3" s="676"/>
      <c r="H3" s="676"/>
      <c r="I3" s="677"/>
      <c r="J3" s="618"/>
    </row>
    <row r="4" spans="1:10" s="598" customFormat="1" ht="15" customHeight="1">
      <c r="A4" s="610"/>
      <c r="B4" s="675"/>
      <c r="C4" s="676"/>
      <c r="D4" s="676"/>
      <c r="E4" s="676"/>
      <c r="F4" s="676"/>
      <c r="G4" s="676"/>
      <c r="H4" s="676"/>
      <c r="I4" s="677"/>
      <c r="J4" s="618"/>
    </row>
    <row r="5" spans="1:10" s="598" customFormat="1" ht="15" customHeight="1">
      <c r="A5" s="610"/>
      <c r="B5" s="675" t="s">
        <v>288</v>
      </c>
      <c r="C5" s="676"/>
      <c r="D5" s="676"/>
      <c r="E5" s="676"/>
      <c r="F5" s="676"/>
      <c r="G5" s="676"/>
      <c r="H5" s="676"/>
      <c r="I5" s="677"/>
      <c r="J5" s="618"/>
    </row>
    <row r="6" spans="1:10" s="598" customFormat="1" ht="15" customHeight="1">
      <c r="A6" s="610"/>
      <c r="B6" s="675" t="s">
        <v>402</v>
      </c>
      <c r="C6" s="676"/>
      <c r="D6" s="676"/>
      <c r="E6" s="676"/>
      <c r="F6" s="676"/>
      <c r="G6" s="676"/>
      <c r="H6" s="676"/>
      <c r="I6" s="677"/>
      <c r="J6" s="618"/>
    </row>
    <row r="7" spans="1:10" s="598" customFormat="1" ht="15" customHeight="1">
      <c r="A7" s="610"/>
      <c r="B7" s="675" t="s">
        <v>2</v>
      </c>
      <c r="C7" s="676"/>
      <c r="D7" s="676"/>
      <c r="E7" s="676"/>
      <c r="F7" s="676"/>
      <c r="G7" s="676"/>
      <c r="H7" s="676"/>
      <c r="I7" s="677"/>
      <c r="J7" s="618"/>
    </row>
    <row r="8" spans="1:10" s="598" customFormat="1" ht="15" customHeight="1">
      <c r="A8" s="610"/>
      <c r="B8" s="678" t="s">
        <v>3</v>
      </c>
      <c r="C8" s="679"/>
      <c r="D8" s="679"/>
      <c r="E8" s="679"/>
      <c r="F8" s="679"/>
      <c r="G8" s="679"/>
      <c r="H8" s="679"/>
      <c r="I8" s="680"/>
      <c r="J8" s="618"/>
    </row>
    <row r="9" spans="2:9" s="598" customFormat="1" ht="15.75">
      <c r="B9" s="683"/>
      <c r="C9" s="683"/>
      <c r="D9" s="683"/>
      <c r="E9" s="683"/>
      <c r="F9" s="683"/>
      <c r="G9" s="683"/>
      <c r="H9" s="683"/>
      <c r="I9" s="683"/>
    </row>
    <row r="10" spans="1:10" s="598" customFormat="1" ht="15" customHeight="1">
      <c r="A10" s="610"/>
      <c r="B10" s="843" t="s">
        <v>290</v>
      </c>
      <c r="C10" s="843"/>
      <c r="D10" s="783" t="s">
        <v>343</v>
      </c>
      <c r="E10" s="783"/>
      <c r="F10" s="783"/>
      <c r="G10" s="783"/>
      <c r="H10" s="783"/>
      <c r="I10" s="783" t="s">
        <v>348</v>
      </c>
      <c r="J10" s="618"/>
    </row>
    <row r="11" spans="1:10" s="598" customFormat="1" ht="24" customHeight="1">
      <c r="A11" s="610"/>
      <c r="B11" s="843"/>
      <c r="C11" s="843"/>
      <c r="D11" s="784" t="s">
        <v>344</v>
      </c>
      <c r="E11" s="784" t="s">
        <v>345</v>
      </c>
      <c r="F11" s="784" t="s">
        <v>279</v>
      </c>
      <c r="G11" s="784" t="s">
        <v>281</v>
      </c>
      <c r="H11" s="784" t="s">
        <v>347</v>
      </c>
      <c r="I11" s="783"/>
      <c r="J11" s="618"/>
    </row>
    <row r="12" spans="1:10" s="598" customFormat="1" ht="18" customHeight="1">
      <c r="A12" s="610"/>
      <c r="B12" s="843"/>
      <c r="C12" s="843"/>
      <c r="D12" s="784">
        <v>1</v>
      </c>
      <c r="E12" s="784">
        <v>2</v>
      </c>
      <c r="F12" s="784" t="s">
        <v>346</v>
      </c>
      <c r="G12" s="784">
        <v>4</v>
      </c>
      <c r="H12" s="784">
        <v>5</v>
      </c>
      <c r="I12" s="784" t="s">
        <v>349</v>
      </c>
      <c r="J12" s="618"/>
    </row>
    <row r="13" spans="1:10" s="598" customFormat="1" ht="3" customHeight="1">
      <c r="A13" s="610"/>
      <c r="B13" s="857"/>
      <c r="C13" s="785"/>
      <c r="D13" s="786"/>
      <c r="E13" s="786"/>
      <c r="F13" s="786"/>
      <c r="G13" s="786"/>
      <c r="H13" s="786"/>
      <c r="I13" s="786"/>
      <c r="J13" s="618"/>
    </row>
    <row r="14" spans="1:10" s="598" customFormat="1" ht="15.75">
      <c r="A14" s="858"/>
      <c r="B14" s="859" t="s">
        <v>403</v>
      </c>
      <c r="C14" s="860"/>
      <c r="D14" s="861">
        <f>SUM(D15:D22)</f>
        <v>27625473</v>
      </c>
      <c r="E14" s="861">
        <f>SUM(E15:E22)</f>
        <v>39.44</v>
      </c>
      <c r="F14" s="861">
        <f>SUM(F15:F22)</f>
        <v>27625512.44</v>
      </c>
      <c r="G14" s="861">
        <f>SUM(G15:G22)</f>
        <v>6145676.54</v>
      </c>
      <c r="H14" s="861">
        <f>SUM(H15:H22)</f>
        <v>6127940.54</v>
      </c>
      <c r="I14" s="861">
        <f aca="true" t="shared" si="0" ref="I14:I22">F14-G14</f>
        <v>21479835.900000002</v>
      </c>
      <c r="J14" s="624"/>
    </row>
    <row r="15" spans="1:10" s="598" customFormat="1" ht="15.75">
      <c r="A15" s="858"/>
      <c r="B15" s="862"/>
      <c r="C15" s="863" t="s">
        <v>407</v>
      </c>
      <c r="D15" s="864">
        <v>0</v>
      </c>
      <c r="E15" s="864">
        <v>0</v>
      </c>
      <c r="F15" s="864">
        <v>0</v>
      </c>
      <c r="G15" s="864">
        <v>0</v>
      </c>
      <c r="H15" s="864">
        <v>0</v>
      </c>
      <c r="I15" s="861">
        <f t="shared" si="0"/>
        <v>0</v>
      </c>
      <c r="J15" s="624"/>
    </row>
    <row r="16" spans="1:10" s="598" customFormat="1" ht="15.75">
      <c r="A16" s="858"/>
      <c r="B16" s="862"/>
      <c r="C16" s="863" t="s">
        <v>408</v>
      </c>
      <c r="D16" s="864">
        <v>0</v>
      </c>
      <c r="E16" s="864">
        <v>0</v>
      </c>
      <c r="F16" s="864">
        <v>0</v>
      </c>
      <c r="G16" s="864">
        <v>0</v>
      </c>
      <c r="H16" s="864">
        <v>0</v>
      </c>
      <c r="I16" s="861">
        <f t="shared" si="0"/>
        <v>0</v>
      </c>
      <c r="J16" s="624"/>
    </row>
    <row r="17" spans="1:10" s="598" customFormat="1" ht="15.75">
      <c r="A17" s="858"/>
      <c r="B17" s="862"/>
      <c r="C17" s="863" t="s">
        <v>409</v>
      </c>
      <c r="D17" s="864">
        <v>27625473</v>
      </c>
      <c r="E17" s="864">
        <v>39.44</v>
      </c>
      <c r="F17" s="864">
        <v>27625512.44</v>
      </c>
      <c r="G17" s="864">
        <v>6145676.54</v>
      </c>
      <c r="H17" s="864">
        <v>6127940.54</v>
      </c>
      <c r="I17" s="861">
        <f t="shared" si="0"/>
        <v>21479835.900000002</v>
      </c>
      <c r="J17" s="624"/>
    </row>
    <row r="18" spans="1:10" s="598" customFormat="1" ht="15.75">
      <c r="A18" s="858"/>
      <c r="B18" s="862"/>
      <c r="C18" s="863" t="s">
        <v>410</v>
      </c>
      <c r="D18" s="864">
        <v>0</v>
      </c>
      <c r="E18" s="864">
        <v>0</v>
      </c>
      <c r="F18" s="864">
        <v>0</v>
      </c>
      <c r="G18" s="864">
        <v>0</v>
      </c>
      <c r="H18" s="864">
        <v>0</v>
      </c>
      <c r="I18" s="861">
        <f t="shared" si="0"/>
        <v>0</v>
      </c>
      <c r="J18" s="624"/>
    </row>
    <row r="19" spans="1:10" s="598" customFormat="1" ht="15.75">
      <c r="A19" s="858"/>
      <c r="B19" s="862"/>
      <c r="C19" s="863" t="s">
        <v>411</v>
      </c>
      <c r="D19" s="864">
        <v>0</v>
      </c>
      <c r="E19" s="864">
        <v>0</v>
      </c>
      <c r="F19" s="864">
        <v>0</v>
      </c>
      <c r="G19" s="864">
        <v>0</v>
      </c>
      <c r="H19" s="864">
        <v>0</v>
      </c>
      <c r="I19" s="861">
        <f t="shared" si="0"/>
        <v>0</v>
      </c>
      <c r="J19" s="624"/>
    </row>
    <row r="20" spans="1:10" s="598" customFormat="1" ht="15.75">
      <c r="A20" s="858"/>
      <c r="B20" s="862"/>
      <c r="C20" s="863" t="s">
        <v>412</v>
      </c>
      <c r="D20" s="864">
        <v>0</v>
      </c>
      <c r="E20" s="864">
        <v>0</v>
      </c>
      <c r="F20" s="864">
        <v>0</v>
      </c>
      <c r="G20" s="864">
        <v>0</v>
      </c>
      <c r="H20" s="864">
        <v>0</v>
      </c>
      <c r="I20" s="861">
        <f t="shared" si="0"/>
        <v>0</v>
      </c>
      <c r="J20" s="624"/>
    </row>
    <row r="21" spans="1:10" s="598" customFormat="1" ht="15.75">
      <c r="A21" s="858"/>
      <c r="B21" s="862"/>
      <c r="C21" s="863" t="s">
        <v>413</v>
      </c>
      <c r="D21" s="864">
        <v>0</v>
      </c>
      <c r="E21" s="864">
        <v>0</v>
      </c>
      <c r="F21" s="864">
        <v>0</v>
      </c>
      <c r="G21" s="864">
        <v>0</v>
      </c>
      <c r="H21" s="864">
        <v>0</v>
      </c>
      <c r="I21" s="861">
        <f t="shared" si="0"/>
        <v>0</v>
      </c>
      <c r="J21" s="624"/>
    </row>
    <row r="22" spans="1:10" s="598" customFormat="1" ht="15.75">
      <c r="A22" s="858"/>
      <c r="B22" s="862"/>
      <c r="C22" s="863" t="s">
        <v>380</v>
      </c>
      <c r="D22" s="864">
        <v>0</v>
      </c>
      <c r="E22" s="864">
        <v>0</v>
      </c>
      <c r="F22" s="864">
        <v>0</v>
      </c>
      <c r="G22" s="864">
        <v>0</v>
      </c>
      <c r="H22" s="864">
        <v>0</v>
      </c>
      <c r="I22" s="861">
        <f t="shared" si="0"/>
        <v>0</v>
      </c>
      <c r="J22" s="624"/>
    </row>
    <row r="23" spans="1:10" s="598" customFormat="1" ht="15.75">
      <c r="A23" s="858"/>
      <c r="B23" s="862"/>
      <c r="C23" s="863"/>
      <c r="D23" s="864"/>
      <c r="E23" s="864"/>
      <c r="F23" s="864"/>
      <c r="G23" s="864"/>
      <c r="H23" s="864"/>
      <c r="I23" s="861" t="s">
        <v>182</v>
      </c>
      <c r="J23" s="624"/>
    </row>
    <row r="24" spans="1:10" s="598" customFormat="1" ht="15.75">
      <c r="A24" s="865"/>
      <c r="B24" s="859" t="s">
        <v>404</v>
      </c>
      <c r="C24" s="860"/>
      <c r="D24" s="861">
        <f>SUM(D25:D31)</f>
        <v>22833823.26</v>
      </c>
      <c r="E24" s="861">
        <f>SUM(E25:E31)</f>
        <v>-39.44</v>
      </c>
      <c r="F24" s="861">
        <f>SUM(F25:F31)</f>
        <v>22833783.82</v>
      </c>
      <c r="G24" s="861">
        <f>SUM(G25:G31)</f>
        <v>842239.89</v>
      </c>
      <c r="H24" s="861">
        <f>SUM(H25:H31)</f>
        <v>752028.45</v>
      </c>
      <c r="I24" s="861">
        <f aca="true" t="shared" si="1" ref="I24:I48">F24-G24</f>
        <v>21991543.93</v>
      </c>
      <c r="J24" s="866"/>
    </row>
    <row r="25" spans="1:10" s="598" customFormat="1" ht="11.25" customHeight="1">
      <c r="A25" s="858"/>
      <c r="B25" s="862"/>
      <c r="C25" s="863" t="s">
        <v>414</v>
      </c>
      <c r="D25" s="867">
        <v>0</v>
      </c>
      <c r="E25" s="867">
        <v>0</v>
      </c>
      <c r="F25" s="867">
        <v>0</v>
      </c>
      <c r="G25" s="867">
        <v>0</v>
      </c>
      <c r="H25" s="867">
        <v>0</v>
      </c>
      <c r="I25" s="861">
        <f t="shared" si="1"/>
        <v>0</v>
      </c>
      <c r="J25" s="624"/>
    </row>
    <row r="26" spans="1:10" s="598" customFormat="1" ht="11.25" customHeight="1">
      <c r="A26" s="858"/>
      <c r="B26" s="862"/>
      <c r="C26" s="863" t="s">
        <v>415</v>
      </c>
      <c r="D26" s="867">
        <v>22833823.26</v>
      </c>
      <c r="E26" s="867">
        <v>-39.44</v>
      </c>
      <c r="F26" s="867">
        <v>22833783.82</v>
      </c>
      <c r="G26" s="867">
        <v>842239.89</v>
      </c>
      <c r="H26" s="867">
        <v>752028.45</v>
      </c>
      <c r="I26" s="861">
        <f t="shared" si="1"/>
        <v>21991543.93</v>
      </c>
      <c r="J26" s="624"/>
    </row>
    <row r="27" spans="1:10" s="598" customFormat="1" ht="11.25" customHeight="1">
      <c r="A27" s="858"/>
      <c r="B27" s="862"/>
      <c r="C27" s="863" t="s">
        <v>416</v>
      </c>
      <c r="D27" s="867">
        <v>0</v>
      </c>
      <c r="E27" s="867">
        <v>0</v>
      </c>
      <c r="F27" s="867">
        <v>0</v>
      </c>
      <c r="G27" s="867">
        <v>0</v>
      </c>
      <c r="H27" s="867">
        <v>0</v>
      </c>
      <c r="I27" s="861">
        <f t="shared" si="1"/>
        <v>0</v>
      </c>
      <c r="J27" s="624"/>
    </row>
    <row r="28" spans="1:10" s="598" customFormat="1" ht="11.25" customHeight="1">
      <c r="A28" s="858"/>
      <c r="B28" s="862"/>
      <c r="C28" s="863" t="s">
        <v>417</v>
      </c>
      <c r="D28" s="867">
        <v>0</v>
      </c>
      <c r="E28" s="867">
        <v>0</v>
      </c>
      <c r="F28" s="867">
        <v>0</v>
      </c>
      <c r="G28" s="867">
        <v>0</v>
      </c>
      <c r="H28" s="867">
        <v>0</v>
      </c>
      <c r="I28" s="861">
        <f t="shared" si="1"/>
        <v>0</v>
      </c>
      <c r="J28" s="624"/>
    </row>
    <row r="29" spans="1:10" s="598" customFormat="1" ht="11.25" customHeight="1">
      <c r="A29" s="858"/>
      <c r="B29" s="862"/>
      <c r="C29" s="863" t="s">
        <v>418</v>
      </c>
      <c r="D29" s="867">
        <v>0</v>
      </c>
      <c r="E29" s="867">
        <v>0</v>
      </c>
      <c r="F29" s="867">
        <v>0</v>
      </c>
      <c r="G29" s="867">
        <v>0</v>
      </c>
      <c r="H29" s="867">
        <v>0</v>
      </c>
      <c r="I29" s="861">
        <f t="shared" si="1"/>
        <v>0</v>
      </c>
      <c r="J29" s="624"/>
    </row>
    <row r="30" spans="1:10" s="598" customFormat="1" ht="11.25" customHeight="1">
      <c r="A30" s="858"/>
      <c r="B30" s="862"/>
      <c r="C30" s="863" t="s">
        <v>419</v>
      </c>
      <c r="D30" s="867">
        <v>0</v>
      </c>
      <c r="E30" s="867">
        <v>0</v>
      </c>
      <c r="F30" s="867">
        <v>0</v>
      </c>
      <c r="G30" s="867">
        <v>0</v>
      </c>
      <c r="H30" s="867">
        <v>0</v>
      </c>
      <c r="I30" s="861">
        <f t="shared" si="1"/>
        <v>0</v>
      </c>
      <c r="J30" s="624"/>
    </row>
    <row r="31" spans="1:10" s="598" customFormat="1" ht="11.25" customHeight="1">
      <c r="A31" s="858"/>
      <c r="B31" s="862"/>
      <c r="C31" s="863" t="s">
        <v>420</v>
      </c>
      <c r="D31" s="867">
        <v>0</v>
      </c>
      <c r="E31" s="867">
        <v>0</v>
      </c>
      <c r="F31" s="867">
        <v>0</v>
      </c>
      <c r="G31" s="867">
        <v>0</v>
      </c>
      <c r="H31" s="867">
        <v>0</v>
      </c>
      <c r="I31" s="861">
        <f t="shared" si="1"/>
        <v>0</v>
      </c>
      <c r="J31" s="624"/>
    </row>
    <row r="32" spans="1:10" s="598" customFormat="1" ht="15.75">
      <c r="A32" s="858"/>
      <c r="B32" s="862"/>
      <c r="C32" s="863"/>
      <c r="D32" s="867"/>
      <c r="E32" s="867"/>
      <c r="F32" s="867"/>
      <c r="G32" s="867"/>
      <c r="H32" s="867"/>
      <c r="I32" s="861">
        <f t="shared" si="1"/>
        <v>0</v>
      </c>
      <c r="J32" s="624"/>
    </row>
    <row r="33" spans="1:10" s="598" customFormat="1" ht="15.75">
      <c r="A33" s="865"/>
      <c r="B33" s="859" t="s">
        <v>405</v>
      </c>
      <c r="C33" s="860"/>
      <c r="D33" s="861">
        <f>SUM(D34:D42)</f>
        <v>0</v>
      </c>
      <c r="E33" s="861">
        <f>SUM(E34:E42)</f>
        <v>0</v>
      </c>
      <c r="F33" s="861">
        <f>SUM(F34:F42)</f>
        <v>0</v>
      </c>
      <c r="G33" s="861">
        <f>SUM(G34:G42)</f>
        <v>0</v>
      </c>
      <c r="H33" s="861">
        <f>SUM(H34:H42)</f>
        <v>0</v>
      </c>
      <c r="I33" s="861">
        <f t="shared" si="1"/>
        <v>0</v>
      </c>
      <c r="J33" s="866"/>
    </row>
    <row r="34" spans="1:10" s="598" customFormat="1" ht="11.25" customHeight="1">
      <c r="A34" s="858"/>
      <c r="B34" s="862"/>
      <c r="C34" s="863" t="s">
        <v>421</v>
      </c>
      <c r="D34" s="867">
        <v>0</v>
      </c>
      <c r="E34" s="867">
        <v>0</v>
      </c>
      <c r="F34" s="867">
        <v>0</v>
      </c>
      <c r="G34" s="867">
        <v>0</v>
      </c>
      <c r="H34" s="867">
        <v>0</v>
      </c>
      <c r="I34" s="861">
        <f t="shared" si="1"/>
        <v>0</v>
      </c>
      <c r="J34" s="624"/>
    </row>
    <row r="35" spans="1:10" s="598" customFormat="1" ht="11.25" customHeight="1">
      <c r="A35" s="858"/>
      <c r="B35" s="862"/>
      <c r="C35" s="863" t="s">
        <v>422</v>
      </c>
      <c r="D35" s="867">
        <v>0</v>
      </c>
      <c r="E35" s="867">
        <v>0</v>
      </c>
      <c r="F35" s="867">
        <v>0</v>
      </c>
      <c r="G35" s="867">
        <v>0</v>
      </c>
      <c r="H35" s="867">
        <v>0</v>
      </c>
      <c r="I35" s="861">
        <f t="shared" si="1"/>
        <v>0</v>
      </c>
      <c r="J35" s="624"/>
    </row>
    <row r="36" spans="1:10" s="598" customFormat="1" ht="11.25" customHeight="1">
      <c r="A36" s="858"/>
      <c r="B36" s="862"/>
      <c r="C36" s="863" t="s">
        <v>423</v>
      </c>
      <c r="D36" s="867">
        <v>0</v>
      </c>
      <c r="E36" s="867">
        <v>0</v>
      </c>
      <c r="F36" s="867">
        <v>0</v>
      </c>
      <c r="G36" s="867">
        <v>0</v>
      </c>
      <c r="H36" s="867">
        <v>0</v>
      </c>
      <c r="I36" s="861">
        <f t="shared" si="1"/>
        <v>0</v>
      </c>
      <c r="J36" s="624"/>
    </row>
    <row r="37" spans="1:10" s="598" customFormat="1" ht="11.25" customHeight="1">
      <c r="A37" s="858"/>
      <c r="B37" s="862"/>
      <c r="C37" s="863" t="s">
        <v>424</v>
      </c>
      <c r="D37" s="867">
        <v>0</v>
      </c>
      <c r="E37" s="867">
        <v>0</v>
      </c>
      <c r="F37" s="867">
        <v>0</v>
      </c>
      <c r="G37" s="867">
        <v>0</v>
      </c>
      <c r="H37" s="867">
        <v>0</v>
      </c>
      <c r="I37" s="861">
        <f t="shared" si="1"/>
        <v>0</v>
      </c>
      <c r="J37" s="624"/>
    </row>
    <row r="38" spans="1:10" s="598" customFormat="1" ht="11.25" customHeight="1">
      <c r="A38" s="858"/>
      <c r="B38" s="862"/>
      <c r="C38" s="863" t="s">
        <v>425</v>
      </c>
      <c r="D38" s="867">
        <v>0</v>
      </c>
      <c r="E38" s="867">
        <v>0</v>
      </c>
      <c r="F38" s="867">
        <v>0</v>
      </c>
      <c r="G38" s="867">
        <v>0</v>
      </c>
      <c r="H38" s="867">
        <v>0</v>
      </c>
      <c r="I38" s="861">
        <f t="shared" si="1"/>
        <v>0</v>
      </c>
      <c r="J38" s="624"/>
    </row>
    <row r="39" spans="1:10" s="598" customFormat="1" ht="11.25" customHeight="1">
      <c r="A39" s="858"/>
      <c r="B39" s="862"/>
      <c r="C39" s="863" t="s">
        <v>426</v>
      </c>
      <c r="D39" s="867">
        <v>0</v>
      </c>
      <c r="E39" s="867">
        <v>0</v>
      </c>
      <c r="F39" s="867">
        <v>0</v>
      </c>
      <c r="G39" s="867">
        <v>0</v>
      </c>
      <c r="H39" s="867">
        <v>0</v>
      </c>
      <c r="I39" s="861">
        <f t="shared" si="1"/>
        <v>0</v>
      </c>
      <c r="J39" s="624"/>
    </row>
    <row r="40" spans="1:10" s="598" customFormat="1" ht="11.25" customHeight="1">
      <c r="A40" s="858"/>
      <c r="B40" s="862"/>
      <c r="C40" s="863" t="s">
        <v>427</v>
      </c>
      <c r="D40" s="867">
        <v>0</v>
      </c>
      <c r="E40" s="867">
        <v>0</v>
      </c>
      <c r="F40" s="867">
        <v>0</v>
      </c>
      <c r="G40" s="867">
        <v>0</v>
      </c>
      <c r="H40" s="867">
        <v>0</v>
      </c>
      <c r="I40" s="861">
        <f t="shared" si="1"/>
        <v>0</v>
      </c>
      <c r="J40" s="624"/>
    </row>
    <row r="41" spans="1:10" s="598" customFormat="1" ht="11.25" customHeight="1">
      <c r="A41" s="858"/>
      <c r="B41" s="862"/>
      <c r="C41" s="863" t="s">
        <v>428</v>
      </c>
      <c r="D41" s="867">
        <v>0</v>
      </c>
      <c r="E41" s="867">
        <v>0</v>
      </c>
      <c r="F41" s="867">
        <v>0</v>
      </c>
      <c r="G41" s="867">
        <v>0</v>
      </c>
      <c r="H41" s="867">
        <v>0</v>
      </c>
      <c r="I41" s="861">
        <f t="shared" si="1"/>
        <v>0</v>
      </c>
      <c r="J41" s="624"/>
    </row>
    <row r="42" spans="1:10" s="598" customFormat="1" ht="11.25" customHeight="1">
      <c r="A42" s="858"/>
      <c r="B42" s="862"/>
      <c r="C42" s="863" t="s">
        <v>429</v>
      </c>
      <c r="D42" s="867">
        <v>0</v>
      </c>
      <c r="E42" s="867">
        <v>0</v>
      </c>
      <c r="F42" s="867">
        <v>0</v>
      </c>
      <c r="G42" s="867">
        <v>0</v>
      </c>
      <c r="H42" s="867">
        <v>0</v>
      </c>
      <c r="I42" s="861">
        <f t="shared" si="1"/>
        <v>0</v>
      </c>
      <c r="J42" s="624"/>
    </row>
    <row r="43" spans="1:10" s="598" customFormat="1" ht="15.75">
      <c r="A43" s="858"/>
      <c r="B43" s="862"/>
      <c r="C43" s="863"/>
      <c r="D43" s="867"/>
      <c r="E43" s="867"/>
      <c r="F43" s="867"/>
      <c r="G43" s="867"/>
      <c r="H43" s="867"/>
      <c r="I43" s="861">
        <f t="shared" si="1"/>
        <v>0</v>
      </c>
      <c r="J43" s="624"/>
    </row>
    <row r="44" spans="1:10" s="598" customFormat="1" ht="15.75">
      <c r="A44" s="865"/>
      <c r="B44" s="859" t="s">
        <v>406</v>
      </c>
      <c r="C44" s="860"/>
      <c r="D44" s="861">
        <f>SUM(D45:D48)</f>
        <v>0</v>
      </c>
      <c r="E44" s="861">
        <f>SUM(E45:E48)</f>
        <v>0</v>
      </c>
      <c r="F44" s="861">
        <f>SUM(F45:F48)</f>
        <v>0</v>
      </c>
      <c r="G44" s="861">
        <f>SUM(G45:G48)</f>
        <v>0</v>
      </c>
      <c r="H44" s="861">
        <f>SUM(H45:H48)</f>
        <v>0</v>
      </c>
      <c r="I44" s="861">
        <f t="shared" si="1"/>
        <v>0</v>
      </c>
      <c r="J44" s="866"/>
    </row>
    <row r="45" spans="1:10" s="598" customFormat="1" ht="11.25" customHeight="1">
      <c r="A45" s="858"/>
      <c r="B45" s="862"/>
      <c r="C45" s="863" t="s">
        <v>430</v>
      </c>
      <c r="D45" s="867">
        <v>0</v>
      </c>
      <c r="E45" s="867">
        <v>0</v>
      </c>
      <c r="F45" s="867">
        <v>0</v>
      </c>
      <c r="G45" s="867">
        <v>0</v>
      </c>
      <c r="H45" s="867">
        <v>0</v>
      </c>
      <c r="I45" s="861">
        <f t="shared" si="1"/>
        <v>0</v>
      </c>
      <c r="J45" s="624"/>
    </row>
    <row r="46" spans="1:10" s="598" customFormat="1" ht="11.25" customHeight="1">
      <c r="A46" s="858"/>
      <c r="B46" s="862"/>
      <c r="C46" s="863" t="s">
        <v>431</v>
      </c>
      <c r="D46" s="867">
        <v>0</v>
      </c>
      <c r="E46" s="867">
        <v>0</v>
      </c>
      <c r="F46" s="867">
        <v>0</v>
      </c>
      <c r="G46" s="867">
        <v>0</v>
      </c>
      <c r="H46" s="867">
        <v>0</v>
      </c>
      <c r="I46" s="861">
        <f t="shared" si="1"/>
        <v>0</v>
      </c>
      <c r="J46" s="624"/>
    </row>
    <row r="47" spans="1:10" s="598" customFormat="1" ht="11.25" customHeight="1">
      <c r="A47" s="858"/>
      <c r="B47" s="862"/>
      <c r="C47" s="863" t="s">
        <v>432</v>
      </c>
      <c r="D47" s="867">
        <v>0</v>
      </c>
      <c r="E47" s="867">
        <v>0</v>
      </c>
      <c r="F47" s="867">
        <v>0</v>
      </c>
      <c r="G47" s="867">
        <v>0</v>
      </c>
      <c r="H47" s="867">
        <v>0</v>
      </c>
      <c r="I47" s="861">
        <f t="shared" si="1"/>
        <v>0</v>
      </c>
      <c r="J47" s="624"/>
    </row>
    <row r="48" spans="1:10" s="598" customFormat="1" ht="11.25" customHeight="1">
      <c r="A48" s="858"/>
      <c r="B48" s="862"/>
      <c r="C48" s="863" t="s">
        <v>433</v>
      </c>
      <c r="D48" s="867">
        <v>0</v>
      </c>
      <c r="E48" s="867">
        <v>0</v>
      </c>
      <c r="F48" s="867">
        <v>0</v>
      </c>
      <c r="G48" s="867">
        <v>0</v>
      </c>
      <c r="H48" s="867">
        <v>0</v>
      </c>
      <c r="I48" s="861">
        <f t="shared" si="1"/>
        <v>0</v>
      </c>
      <c r="J48" s="624"/>
    </row>
    <row r="49" spans="1:10" s="598" customFormat="1" ht="15.75">
      <c r="A49" s="858"/>
      <c r="B49" s="868"/>
      <c r="C49" s="869"/>
      <c r="D49" s="870"/>
      <c r="E49" s="870"/>
      <c r="F49" s="870"/>
      <c r="G49" s="870"/>
      <c r="H49" s="870"/>
      <c r="I49" s="871" t="s">
        <v>182</v>
      </c>
      <c r="J49" s="624"/>
    </row>
    <row r="50" spans="1:10" s="598" customFormat="1" ht="12" customHeight="1">
      <c r="A50" s="865"/>
      <c r="B50" s="872"/>
      <c r="C50" s="873" t="s">
        <v>342</v>
      </c>
      <c r="D50" s="874">
        <f>SUM(D14,D24,D33,D44)</f>
        <v>50459296.260000005</v>
      </c>
      <c r="E50" s="874">
        <f>SUM(E14,E24,E33,E44)</f>
        <v>0</v>
      </c>
      <c r="F50" s="874">
        <f>SUM(F14,F24,F33,F44)</f>
        <v>50459296.260000005</v>
      </c>
      <c r="G50" s="874">
        <f>SUM(G14,G24,G33,G44)</f>
        <v>6987916.43</v>
      </c>
      <c r="H50" s="874">
        <f>SUM(H14,H24,H33,H44)</f>
        <v>6879968.99</v>
      </c>
      <c r="I50" s="875">
        <f>F50-G50</f>
        <v>43471379.830000006</v>
      </c>
      <c r="J50" s="866"/>
    </row>
    <row r="51" spans="2:9" s="598" customFormat="1" ht="15" customHeight="1">
      <c r="B51" s="620"/>
      <c r="C51" s="620"/>
      <c r="D51" s="876"/>
      <c r="E51" s="876"/>
      <c r="F51" s="876"/>
      <c r="G51" s="876"/>
      <c r="H51" s="876"/>
      <c r="I51" s="876"/>
    </row>
    <row r="52" spans="1:10" s="598" customFormat="1" ht="15.75">
      <c r="A52" s="600"/>
      <c r="B52" s="599" t="s">
        <v>22</v>
      </c>
      <c r="C52" s="599"/>
      <c r="D52" s="599"/>
      <c r="E52" s="599"/>
      <c r="F52" s="599"/>
      <c r="G52" s="599"/>
      <c r="H52" s="599"/>
      <c r="I52" s="599"/>
      <c r="J52" s="600"/>
    </row>
    <row r="54" spans="3:9" s="598" customFormat="1" ht="15" customHeight="1">
      <c r="C54" s="606"/>
      <c r="D54" s="790" t="s">
        <v>182</v>
      </c>
      <c r="E54" s="663" t="s">
        <v>182</v>
      </c>
      <c r="F54" s="791" t="s">
        <v>182</v>
      </c>
      <c r="G54" s="791"/>
      <c r="H54" s="791"/>
      <c r="I54" s="791"/>
    </row>
    <row r="55" spans="3:9" s="598" customFormat="1" ht="15" customHeight="1">
      <c r="C55" s="737" t="s">
        <v>7</v>
      </c>
      <c r="D55" s="737"/>
      <c r="E55" s="738"/>
      <c r="F55" s="792"/>
      <c r="G55" s="737" t="s">
        <v>9</v>
      </c>
      <c r="H55" s="737"/>
      <c r="I55" s="620"/>
    </row>
    <row r="56" spans="3:8" s="598" customFormat="1" ht="15" customHeight="1">
      <c r="C56" s="740" t="s">
        <v>8</v>
      </c>
      <c r="D56" s="740"/>
      <c r="E56" s="738"/>
      <c r="F56" s="739"/>
      <c r="G56" s="740" t="s">
        <v>10</v>
      </c>
      <c r="H56" s="740"/>
    </row>
  </sheetData>
  <sheetProtection/>
  <mergeCells count="20">
    <mergeCell ref="F54:I54"/>
    <mergeCell ref="C55:D55"/>
    <mergeCell ref="G55:H55"/>
    <mergeCell ref="C56:D56"/>
    <mergeCell ref="G56:H56"/>
    <mergeCell ref="B7:I7"/>
    <mergeCell ref="B14:C14"/>
    <mergeCell ref="B24:C24"/>
    <mergeCell ref="B33:C33"/>
    <mergeCell ref="B44:C44"/>
    <mergeCell ref="B4:I4"/>
    <mergeCell ref="B52:I52"/>
    <mergeCell ref="B2:I2"/>
    <mergeCell ref="B3:I3"/>
    <mergeCell ref="B5:I5"/>
    <mergeCell ref="B6:I6"/>
    <mergeCell ref="B8:I8"/>
    <mergeCell ref="B10:C12"/>
    <mergeCell ref="D10:H10"/>
    <mergeCell ref="I10:I11"/>
  </mergeCells>
  <printOptions/>
  <pageMargins left="0.75" right="0.75" top="1" bottom="1" header="0.5" footer="0.5"/>
  <pageSetup orientation="portrait" paperSize="9" scale="3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60" zoomScalePageLayoutView="0" workbookViewId="0" topLeftCell="A1">
      <selection activeCell="B12" sqref="B12"/>
    </sheetView>
  </sheetViews>
  <sheetFormatPr defaultColWidth="11.421875" defaultRowHeight="15"/>
  <cols>
    <col min="1" max="1" width="3.00390625" style="0" customWidth="1"/>
    <col min="2" max="2" width="49.7109375" style="0" customWidth="1"/>
    <col min="3" max="3" width="30.00390625" style="0" customWidth="1"/>
    <col min="4" max="5" width="24.00390625" style="0" customWidth="1"/>
    <col min="6" max="6" width="3.00390625" style="0" customWidth="1"/>
    <col min="7" max="7" width="27.140625" style="0" customWidth="1"/>
    <col min="8" max="8" width="13.28125" style="0" customWidth="1"/>
  </cols>
  <sheetData>
    <row r="1" spans="1:6" ht="15" customHeight="1">
      <c r="A1" s="435"/>
      <c r="B1" s="34"/>
      <c r="C1" s="34"/>
      <c r="D1" s="34"/>
      <c r="E1" s="34"/>
      <c r="F1" s="435"/>
    </row>
    <row r="2" spans="1:6" ht="6.75" customHeight="1">
      <c r="A2" s="1"/>
      <c r="B2" s="439"/>
      <c r="C2" s="452"/>
      <c r="D2" s="452"/>
      <c r="E2" s="465"/>
      <c r="F2" s="62"/>
    </row>
    <row r="3" spans="1:6" ht="15" customHeight="1">
      <c r="A3" s="1"/>
      <c r="B3" s="440" t="s">
        <v>0</v>
      </c>
      <c r="C3" s="126"/>
      <c r="D3" s="126"/>
      <c r="E3" s="466"/>
      <c r="F3" s="62"/>
    </row>
    <row r="4" spans="1:6" ht="15" customHeight="1">
      <c r="A4" s="1"/>
      <c r="B4" s="440"/>
      <c r="C4" s="126"/>
      <c r="D4" s="126"/>
      <c r="E4" s="466"/>
      <c r="F4" s="62"/>
    </row>
    <row r="5" spans="1:6" ht="15" customHeight="1">
      <c r="A5" s="1"/>
      <c r="B5" s="877" t="s">
        <v>223</v>
      </c>
      <c r="C5" s="453"/>
      <c r="D5" s="453"/>
      <c r="E5" s="467"/>
      <c r="F5" s="62"/>
    </row>
    <row r="6" spans="1:6" ht="15" customHeight="1">
      <c r="A6" s="1"/>
      <c r="B6" s="441" t="s">
        <v>2</v>
      </c>
      <c r="C6" s="453"/>
      <c r="D6" s="453"/>
      <c r="E6" s="467"/>
      <c r="F6" s="62"/>
    </row>
    <row r="7" spans="1:6" ht="15" customHeight="1">
      <c r="A7" s="1"/>
      <c r="B7" s="442" t="s">
        <v>3</v>
      </c>
      <c r="C7" s="454"/>
      <c r="D7" s="454"/>
      <c r="E7" s="468"/>
      <c r="F7" s="62"/>
    </row>
    <row r="8" spans="1:6" ht="15.75" customHeight="1">
      <c r="A8" s="435"/>
      <c r="B8" s="443"/>
      <c r="C8" s="443"/>
      <c r="D8" s="443"/>
      <c r="E8" s="443"/>
      <c r="F8" s="435"/>
    </row>
    <row r="9" spans="1:6" ht="15" customHeight="1">
      <c r="A9" s="436"/>
      <c r="B9" s="444" t="s">
        <v>434</v>
      </c>
      <c r="C9" s="455" t="s">
        <v>439</v>
      </c>
      <c r="D9" s="455" t="s">
        <v>441</v>
      </c>
      <c r="E9" s="469" t="s">
        <v>443</v>
      </c>
      <c r="F9" s="475"/>
    </row>
    <row r="10" spans="1:6" ht="15" customHeight="1">
      <c r="A10" s="436"/>
      <c r="B10" s="445"/>
      <c r="C10" s="456" t="s">
        <v>440</v>
      </c>
      <c r="D10" s="456" t="s">
        <v>442</v>
      </c>
      <c r="E10" s="470" t="s">
        <v>444</v>
      </c>
      <c r="F10" s="475"/>
    </row>
    <row r="11" spans="1:6" ht="15" customHeight="1">
      <c r="A11" s="436"/>
      <c r="B11" s="446" t="s">
        <v>435</v>
      </c>
      <c r="C11" s="457"/>
      <c r="D11" s="457"/>
      <c r="E11" s="471"/>
      <c r="F11" s="475"/>
    </row>
    <row r="12" spans="1:10" ht="12.75" customHeight="1">
      <c r="A12" s="437"/>
      <c r="B12" s="447" t="s">
        <v>436</v>
      </c>
      <c r="C12" s="458">
        <v>0</v>
      </c>
      <c r="D12" s="458">
        <v>0</v>
      </c>
      <c r="E12" s="479">
        <f>C12-D12</f>
        <v>0</v>
      </c>
      <c r="F12" s="476"/>
      <c r="G12" s="478"/>
      <c r="H12" s="478"/>
      <c r="I12" s="478"/>
      <c r="J12" s="478"/>
    </row>
    <row r="13" spans="1:6" ht="15">
      <c r="A13" s="436"/>
      <c r="B13" s="448"/>
      <c r="C13" s="459"/>
      <c r="D13" s="463"/>
      <c r="E13" s="472"/>
      <c r="F13" s="477"/>
    </row>
    <row r="14" spans="1:6" ht="15" customHeight="1">
      <c r="A14" s="436"/>
      <c r="B14" s="449" t="s">
        <v>437</v>
      </c>
      <c r="C14" s="460"/>
      <c r="D14" s="460"/>
      <c r="E14" s="473"/>
      <c r="F14" s="475"/>
    </row>
    <row r="15" spans="1:6" ht="12.75" customHeight="1">
      <c r="A15" s="438"/>
      <c r="B15" s="447" t="s">
        <v>438</v>
      </c>
      <c r="C15" s="461">
        <v>0</v>
      </c>
      <c r="D15" s="461">
        <v>0</v>
      </c>
      <c r="E15" s="474">
        <v>0</v>
      </c>
      <c r="F15" s="476"/>
    </row>
    <row r="16" spans="1:6" ht="15" customHeight="1">
      <c r="A16" s="436"/>
      <c r="B16" s="448"/>
      <c r="C16" s="459"/>
      <c r="D16" s="463"/>
      <c r="E16" s="472"/>
      <c r="F16" s="475"/>
    </row>
    <row r="17" spans="1:6" ht="12.75" customHeight="1">
      <c r="A17" s="438"/>
      <c r="B17" s="450" t="s">
        <v>72</v>
      </c>
      <c r="C17" s="458">
        <v>0</v>
      </c>
      <c r="D17" s="458">
        <v>0</v>
      </c>
      <c r="E17" s="480">
        <f>C17-D17</f>
        <v>0</v>
      </c>
      <c r="F17" s="476"/>
    </row>
    <row r="18" spans="1:6" ht="15" customHeight="1">
      <c r="A18" s="435"/>
      <c r="B18" s="451"/>
      <c r="C18" s="121"/>
      <c r="D18" s="121"/>
      <c r="E18" s="451"/>
      <c r="F18" s="435"/>
    </row>
    <row r="20" spans="1:8" ht="15">
      <c r="A20" s="248"/>
      <c r="B20" s="2" t="s">
        <v>22</v>
      </c>
      <c r="C20" s="2"/>
      <c r="D20" s="2"/>
      <c r="E20" s="2"/>
      <c r="F20" s="248"/>
      <c r="G20" s="248"/>
      <c r="H20" s="248"/>
    </row>
    <row r="21" spans="1:8" ht="15">
      <c r="A21" s="435"/>
      <c r="B21" s="410"/>
      <c r="C21" s="399"/>
      <c r="D21" s="399"/>
      <c r="E21" s="399"/>
      <c r="F21" s="399"/>
      <c r="G21" s="399"/>
      <c r="H21" s="435"/>
    </row>
    <row r="22" spans="1:6" ht="15" customHeight="1">
      <c r="A22" s="435"/>
      <c r="B22" s="413" t="s">
        <v>182</v>
      </c>
      <c r="C22" s="462"/>
      <c r="D22" s="464"/>
      <c r="E22" s="464"/>
      <c r="F22" s="435"/>
    </row>
    <row r="23" spans="1:8" ht="12" customHeight="1">
      <c r="A23" s="435"/>
      <c r="B23" s="189" t="s">
        <v>7</v>
      </c>
      <c r="C23" s="320"/>
      <c r="D23" s="140" t="s">
        <v>9</v>
      </c>
      <c r="E23" s="140"/>
      <c r="F23" s="320"/>
      <c r="G23" s="399"/>
      <c r="H23" s="435"/>
    </row>
    <row r="24" spans="1:8" ht="15">
      <c r="A24" s="435"/>
      <c r="B24" s="190" t="s">
        <v>8</v>
      </c>
      <c r="C24" s="198"/>
      <c r="D24" s="82" t="s">
        <v>10</v>
      </c>
      <c r="E24" s="82"/>
      <c r="F24" s="198"/>
      <c r="G24" s="399"/>
      <c r="H24" s="435"/>
    </row>
  </sheetData>
  <sheetProtection/>
  <mergeCells count="11">
    <mergeCell ref="D23:E23"/>
    <mergeCell ref="D24:E24"/>
    <mergeCell ref="B14:E14"/>
    <mergeCell ref="B20:E20"/>
    <mergeCell ref="B11:E11"/>
    <mergeCell ref="B2:E2"/>
    <mergeCell ref="B3:E3"/>
    <mergeCell ref="B5:E5"/>
    <mergeCell ref="B7:E7"/>
    <mergeCell ref="B4:E4"/>
    <mergeCell ref="B6:E6"/>
  </mergeCells>
  <printOptions/>
  <pageMargins left="0.75" right="0.75" top="1" bottom="1" header="0.5" footer="0.5"/>
  <pageSetup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zoomScalePageLayoutView="0" workbookViewId="0" topLeftCell="A1">
      <selection activeCell="B5" sqref="B5:D5"/>
    </sheetView>
  </sheetViews>
  <sheetFormatPr defaultColWidth="11.421875" defaultRowHeight="15"/>
  <cols>
    <col min="1" max="1" width="5.140625" style="0" customWidth="1"/>
    <col min="2" max="2" width="64.8515625" style="0" customWidth="1"/>
    <col min="3" max="4" width="20.7109375" style="0" customWidth="1"/>
    <col min="5" max="5" width="2.28125" style="0" customWidth="1"/>
    <col min="6" max="6" width="13.57421875" style="0" hidden="1" customWidth="1"/>
    <col min="7" max="7" width="13.28125" style="0" customWidth="1"/>
    <col min="8" max="9" width="12.28125" style="0" customWidth="1"/>
    <col min="10" max="10" width="13.28125" style="0" customWidth="1"/>
  </cols>
  <sheetData>
    <row r="1" spans="2:4" ht="15">
      <c r="B1" s="34"/>
      <c r="C1" s="34"/>
      <c r="D1" s="34"/>
    </row>
    <row r="2" spans="1:5" ht="15">
      <c r="A2" s="1"/>
      <c r="B2" s="481"/>
      <c r="C2" s="488"/>
      <c r="D2" s="492"/>
      <c r="E2" s="62"/>
    </row>
    <row r="3" spans="1:5" ht="15">
      <c r="A3" s="1"/>
      <c r="B3" s="396" t="s">
        <v>0</v>
      </c>
      <c r="C3" s="400"/>
      <c r="D3" s="405"/>
      <c r="E3" s="62"/>
    </row>
    <row r="4" spans="1:5" ht="15">
      <c r="A4" s="1"/>
      <c r="B4" s="396"/>
      <c r="C4" s="400"/>
      <c r="D4" s="405"/>
      <c r="E4" s="62"/>
    </row>
    <row r="5" spans="1:5" ht="15">
      <c r="A5" s="1"/>
      <c r="B5" s="741" t="s">
        <v>445</v>
      </c>
      <c r="C5" s="401"/>
      <c r="D5" s="406"/>
      <c r="E5" s="62"/>
    </row>
    <row r="6" spans="1:5" ht="15">
      <c r="A6" s="1"/>
      <c r="B6" s="397" t="s">
        <v>2</v>
      </c>
      <c r="C6" s="401"/>
      <c r="D6" s="406"/>
      <c r="E6" s="62"/>
    </row>
    <row r="7" spans="1:5" ht="15">
      <c r="A7" s="1"/>
      <c r="B7" s="398" t="s">
        <v>3</v>
      </c>
      <c r="C7" s="402"/>
      <c r="D7" s="407"/>
      <c r="E7" s="62"/>
    </row>
    <row r="8" spans="2:4" ht="15" customHeight="1">
      <c r="B8" s="22"/>
      <c r="C8" s="22"/>
      <c r="D8" s="22"/>
    </row>
    <row r="9" spans="1:5" ht="15" customHeight="1">
      <c r="A9" s="1"/>
      <c r="B9" s="482" t="s">
        <v>434</v>
      </c>
      <c r="C9" s="482" t="s">
        <v>281</v>
      </c>
      <c r="D9" s="482" t="s">
        <v>347</v>
      </c>
      <c r="E9" s="62"/>
    </row>
    <row r="10" spans="1:5" ht="15">
      <c r="A10" s="1"/>
      <c r="B10" s="483" t="s">
        <v>435</v>
      </c>
      <c r="C10" s="489"/>
      <c r="D10" s="493"/>
      <c r="E10" s="62"/>
    </row>
    <row r="11" spans="1:7" ht="12.75" customHeight="1">
      <c r="A11" s="1"/>
      <c r="B11" s="484" t="s">
        <v>446</v>
      </c>
      <c r="C11" s="458">
        <v>0</v>
      </c>
      <c r="D11" s="458">
        <v>0</v>
      </c>
      <c r="E11" s="62"/>
      <c r="F11" s="270"/>
      <c r="G11" s="270"/>
    </row>
    <row r="12" spans="1:5" ht="15">
      <c r="A12" s="1"/>
      <c r="B12" s="485"/>
      <c r="C12" s="485"/>
      <c r="D12" s="494"/>
      <c r="E12" s="62"/>
    </row>
    <row r="13" spans="1:7" ht="15">
      <c r="A13" s="1"/>
      <c r="B13" s="486" t="s">
        <v>437</v>
      </c>
      <c r="C13" s="490"/>
      <c r="D13" s="495"/>
      <c r="E13" s="62"/>
      <c r="F13" s="478"/>
      <c r="G13" s="478"/>
    </row>
    <row r="14" spans="1:5" ht="12.75" customHeight="1">
      <c r="A14" s="1"/>
      <c r="B14" s="484" t="s">
        <v>447</v>
      </c>
      <c r="C14" s="491">
        <v>0</v>
      </c>
      <c r="D14" s="491">
        <v>0</v>
      </c>
      <c r="E14" s="62"/>
    </row>
    <row r="15" spans="1:5" ht="15">
      <c r="A15" s="1"/>
      <c r="B15" s="485"/>
      <c r="C15" s="485"/>
      <c r="D15" s="494"/>
      <c r="E15" s="62"/>
    </row>
    <row r="16" spans="1:7" ht="12.75" customHeight="1">
      <c r="A16" s="1"/>
      <c r="B16" s="484" t="s">
        <v>72</v>
      </c>
      <c r="C16" s="458">
        <v>0</v>
      </c>
      <c r="D16" s="458">
        <v>0</v>
      </c>
      <c r="E16" s="62"/>
      <c r="F16" s="270"/>
      <c r="G16" s="270"/>
    </row>
    <row r="17" spans="2:7" ht="15" customHeight="1">
      <c r="B17" s="487"/>
      <c r="C17" s="487"/>
      <c r="D17" s="487"/>
      <c r="F17" s="270"/>
      <c r="G17" s="270"/>
    </row>
    <row r="18" spans="6:7" ht="15" customHeight="1">
      <c r="F18" s="478"/>
      <c r="G18" s="478"/>
    </row>
    <row r="19" spans="2:5" ht="15" customHeight="1">
      <c r="B19" s="2" t="s">
        <v>22</v>
      </c>
      <c r="C19" s="2"/>
      <c r="D19" s="2"/>
      <c r="E19" s="248"/>
    </row>
    <row r="20" spans="2:5" ht="15" customHeight="1">
      <c r="B20" s="410"/>
      <c r="C20" s="399"/>
      <c r="D20" s="399"/>
      <c r="E20" s="399"/>
    </row>
    <row r="21" spans="2:4" ht="15" customHeight="1">
      <c r="B21" s="413" t="s">
        <v>182</v>
      </c>
      <c r="C21" s="464"/>
      <c r="D21" s="464"/>
    </row>
    <row r="22" spans="2:4" ht="15" customHeight="1">
      <c r="B22" s="189" t="s">
        <v>7</v>
      </c>
      <c r="C22" s="140" t="s">
        <v>9</v>
      </c>
      <c r="D22" s="140"/>
    </row>
    <row r="23" spans="2:4" ht="15">
      <c r="B23" s="190" t="s">
        <v>8</v>
      </c>
      <c r="C23" s="82" t="s">
        <v>10</v>
      </c>
      <c r="D23" s="82"/>
    </row>
  </sheetData>
  <sheetProtection/>
  <mergeCells count="11">
    <mergeCell ref="B2:D2"/>
    <mergeCell ref="B3:D3"/>
    <mergeCell ref="B5:D5"/>
    <mergeCell ref="B7:D7"/>
    <mergeCell ref="B10:D10"/>
    <mergeCell ref="B4:D4"/>
    <mergeCell ref="B6:D6"/>
    <mergeCell ref="B19:D19"/>
    <mergeCell ref="C22:D22"/>
    <mergeCell ref="C23:D23"/>
    <mergeCell ref="B13:D13"/>
  </mergeCells>
  <printOptions/>
  <pageMargins left="0.75" right="0.75" top="1" bottom="1" header="0.5" footer="0.5"/>
  <pageSetup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45"/>
  <sheetViews>
    <sheetView view="pageBreakPreview" zoomScale="60" zoomScalePageLayoutView="0" workbookViewId="0" topLeftCell="A1">
      <selection activeCell="B5" sqref="B5:F5"/>
    </sheetView>
  </sheetViews>
  <sheetFormatPr defaultColWidth="11.421875" defaultRowHeight="15"/>
  <cols>
    <col min="1" max="1" width="5.8515625" style="0" customWidth="1"/>
    <col min="2" max="2" width="1.7109375" style="0" customWidth="1"/>
    <col min="3" max="3" width="74.57421875" style="0" customWidth="1"/>
    <col min="4" max="4" width="16.8515625" style="0" customWidth="1"/>
    <col min="5" max="5" width="15.7109375" style="0" customWidth="1"/>
    <col min="6" max="6" width="18.140625" style="0" customWidth="1"/>
  </cols>
  <sheetData>
    <row r="2" spans="2:6" ht="7.5" customHeight="1">
      <c r="B2" s="496"/>
      <c r="C2" s="496"/>
      <c r="D2" s="496"/>
      <c r="E2" s="496"/>
      <c r="F2" s="496"/>
    </row>
    <row r="3" spans="2:6" ht="15" customHeight="1">
      <c r="B3" s="400" t="s">
        <v>0</v>
      </c>
      <c r="C3" s="400"/>
      <c r="D3" s="400"/>
      <c r="E3" s="400"/>
      <c r="F3" s="400"/>
    </row>
    <row r="4" spans="2:6" ht="15" customHeight="1">
      <c r="B4" s="400"/>
      <c r="C4" s="400"/>
      <c r="D4" s="400"/>
      <c r="E4" s="400"/>
      <c r="F4" s="400"/>
    </row>
    <row r="5" spans="2:6" ht="15" customHeight="1">
      <c r="B5" s="742" t="s">
        <v>448</v>
      </c>
      <c r="C5" s="401"/>
      <c r="D5" s="401"/>
      <c r="E5" s="401"/>
      <c r="F5" s="401"/>
    </row>
    <row r="6" spans="2:6" ht="15" customHeight="1">
      <c r="B6" s="401" t="s">
        <v>2</v>
      </c>
      <c r="C6" s="401"/>
      <c r="D6" s="401"/>
      <c r="E6" s="401"/>
      <c r="F6" s="401"/>
    </row>
    <row r="7" spans="2:6" ht="15" customHeight="1">
      <c r="B7" s="401" t="s">
        <v>3</v>
      </c>
      <c r="C7" s="401"/>
      <c r="D7" s="401"/>
      <c r="E7" s="401"/>
      <c r="F7" s="401"/>
    </row>
    <row r="8" spans="2:6" ht="6.75" customHeight="1">
      <c r="B8" s="497"/>
      <c r="C8" s="497"/>
      <c r="D8" s="497"/>
      <c r="E8" s="497"/>
      <c r="F8" s="497"/>
    </row>
    <row r="9" spans="1:7" ht="25.5" customHeight="1">
      <c r="A9" s="1"/>
      <c r="B9" s="498" t="s">
        <v>290</v>
      </c>
      <c r="C9" s="498"/>
      <c r="D9" s="518" t="s">
        <v>465</v>
      </c>
      <c r="E9" s="518" t="s">
        <v>281</v>
      </c>
      <c r="F9" s="518" t="s">
        <v>466</v>
      </c>
      <c r="G9" s="62"/>
    </row>
    <row r="10" spans="1:7" ht="15.75" customHeight="1">
      <c r="A10" s="1"/>
      <c r="B10" s="499"/>
      <c r="C10" s="509"/>
      <c r="D10" s="519"/>
      <c r="E10" s="519"/>
      <c r="F10" s="519"/>
      <c r="G10" s="62"/>
    </row>
    <row r="11" spans="1:7" ht="15">
      <c r="A11" s="436"/>
      <c r="B11" s="500"/>
      <c r="C11" s="510" t="s">
        <v>457</v>
      </c>
      <c r="D11" s="520">
        <v>50459296.26</v>
      </c>
      <c r="E11" s="520">
        <v>10448027.22</v>
      </c>
      <c r="F11" s="520">
        <v>10447942.22</v>
      </c>
      <c r="G11" s="62"/>
    </row>
    <row r="12" spans="1:7" ht="15">
      <c r="A12" s="1"/>
      <c r="B12" s="501" t="s">
        <v>449</v>
      </c>
      <c r="C12" s="511"/>
      <c r="D12" s="520">
        <v>50459296.26</v>
      </c>
      <c r="E12" s="520">
        <v>10448027.22</v>
      </c>
      <c r="F12" s="520">
        <v>10447942.22</v>
      </c>
      <c r="G12" s="62"/>
    </row>
    <row r="13" spans="1:7" ht="15">
      <c r="A13" s="1"/>
      <c r="B13" s="502" t="s">
        <v>450</v>
      </c>
      <c r="C13" s="512"/>
      <c r="D13" s="520">
        <v>0</v>
      </c>
      <c r="E13" s="520">
        <v>0</v>
      </c>
      <c r="F13" s="520">
        <v>0</v>
      </c>
      <c r="G13" s="62"/>
    </row>
    <row r="14" spans="1:7" ht="15.75" customHeight="1">
      <c r="A14" s="1"/>
      <c r="B14" s="499"/>
      <c r="C14" s="509"/>
      <c r="D14" s="521"/>
      <c r="E14" s="521"/>
      <c r="F14" s="521"/>
      <c r="G14" s="62"/>
    </row>
    <row r="15" spans="1:7" ht="15">
      <c r="A15" s="436"/>
      <c r="B15" s="503"/>
      <c r="C15" s="510" t="s">
        <v>458</v>
      </c>
      <c r="D15" s="520">
        <v>50459296.26</v>
      </c>
      <c r="E15" s="520">
        <v>6987916.43</v>
      </c>
      <c r="F15" s="520">
        <v>6879968.99</v>
      </c>
      <c r="G15" s="62"/>
    </row>
    <row r="16" spans="1:7" ht="15">
      <c r="A16" s="1"/>
      <c r="B16" s="504" t="s">
        <v>451</v>
      </c>
      <c r="C16" s="513"/>
      <c r="D16" s="520">
        <v>50459296.26</v>
      </c>
      <c r="E16" s="520">
        <v>6987916.43</v>
      </c>
      <c r="F16" s="520">
        <v>6879968.99</v>
      </c>
      <c r="G16" s="62"/>
    </row>
    <row r="17" spans="1:7" ht="15">
      <c r="A17" s="1"/>
      <c r="B17" s="502" t="s">
        <v>452</v>
      </c>
      <c r="C17" s="512"/>
      <c r="D17" s="520">
        <v>0</v>
      </c>
      <c r="E17" s="520">
        <v>0</v>
      </c>
      <c r="F17" s="520">
        <v>0</v>
      </c>
      <c r="G17" s="62"/>
    </row>
    <row r="18" spans="1:7" ht="15.75" customHeight="1">
      <c r="A18" s="1"/>
      <c r="B18" s="505"/>
      <c r="C18" s="514"/>
      <c r="D18" s="521"/>
      <c r="E18" s="521"/>
      <c r="F18" s="521"/>
      <c r="G18" s="62"/>
    </row>
    <row r="19" spans="1:7" ht="18" customHeight="1">
      <c r="A19" s="436"/>
      <c r="B19" s="500"/>
      <c r="C19" s="510" t="s">
        <v>459</v>
      </c>
      <c r="D19" s="527">
        <f>D11-D15</f>
        <v>0</v>
      </c>
      <c r="E19" s="527">
        <f>E11-E15</f>
        <v>3460110.790000001</v>
      </c>
      <c r="F19" s="527">
        <f>F11-F15</f>
        <v>3567973.2300000004</v>
      </c>
      <c r="G19" s="62"/>
    </row>
    <row r="20" spans="2:6" ht="15" customHeight="1">
      <c r="B20" s="506"/>
      <c r="C20" s="506"/>
      <c r="D20" s="522"/>
      <c r="E20" s="522"/>
      <c r="F20" s="522"/>
    </row>
    <row r="21" spans="1:7" ht="25.5" customHeight="1">
      <c r="A21" s="1"/>
      <c r="B21" s="498" t="s">
        <v>290</v>
      </c>
      <c r="C21" s="498"/>
      <c r="D21" s="523" t="s">
        <v>465</v>
      </c>
      <c r="E21" s="523" t="s">
        <v>281</v>
      </c>
      <c r="F21" s="523" t="s">
        <v>466</v>
      </c>
      <c r="G21" s="62"/>
    </row>
    <row r="22" spans="1:7" ht="15" customHeight="1">
      <c r="A22" s="1"/>
      <c r="B22" s="507"/>
      <c r="C22" s="515"/>
      <c r="D22" s="524"/>
      <c r="E22" s="524"/>
      <c r="F22" s="524"/>
      <c r="G22" s="62"/>
    </row>
    <row r="23" spans="1:7" ht="15" customHeight="1">
      <c r="A23" s="1"/>
      <c r="B23" s="502" t="s">
        <v>453</v>
      </c>
      <c r="C23" s="512"/>
      <c r="D23" s="525">
        <f>D11-D15</f>
        <v>0</v>
      </c>
      <c r="E23" s="525">
        <f>E11-E15</f>
        <v>3460110.790000001</v>
      </c>
      <c r="F23" s="525">
        <f>F11-F15</f>
        <v>3567973.2300000004</v>
      </c>
      <c r="G23" s="62"/>
    </row>
    <row r="24" spans="1:7" ht="15" customHeight="1">
      <c r="A24" s="1"/>
      <c r="B24" s="507"/>
      <c r="C24" s="515"/>
      <c r="D24" s="524"/>
      <c r="E24" s="524"/>
      <c r="F24" s="524"/>
      <c r="G24" s="62"/>
    </row>
    <row r="25" spans="1:7" ht="15">
      <c r="A25" s="1"/>
      <c r="B25" s="502" t="s">
        <v>454</v>
      </c>
      <c r="C25" s="512"/>
      <c r="D25" s="525">
        <v>0</v>
      </c>
      <c r="E25" s="525">
        <v>0</v>
      </c>
      <c r="F25" s="525">
        <v>0</v>
      </c>
      <c r="G25" s="62"/>
    </row>
    <row r="26" spans="1:7" ht="15.75" customHeight="1">
      <c r="A26" s="1"/>
      <c r="B26" s="505"/>
      <c r="C26" s="514"/>
      <c r="D26" s="526"/>
      <c r="E26" s="526"/>
      <c r="F26" s="526"/>
      <c r="G26" s="62"/>
    </row>
    <row r="27" spans="1:7" ht="18" customHeight="1">
      <c r="A27" s="436"/>
      <c r="B27" s="503"/>
      <c r="C27" s="510" t="s">
        <v>460</v>
      </c>
      <c r="D27" s="527">
        <f>D23-D25</f>
        <v>0</v>
      </c>
      <c r="E27" s="527">
        <f>E23-E25</f>
        <v>3460110.790000001</v>
      </c>
      <c r="F27" s="527">
        <f>F23-F25</f>
        <v>3567973.2300000004</v>
      </c>
      <c r="G27" s="62"/>
    </row>
    <row r="28" spans="2:6" ht="15" customHeight="1">
      <c r="B28" s="506"/>
      <c r="C28" s="506"/>
      <c r="D28" s="522"/>
      <c r="E28" s="522"/>
      <c r="F28" s="522"/>
    </row>
    <row r="29" spans="1:7" ht="25.5" customHeight="1">
      <c r="A29" s="1"/>
      <c r="B29" s="498" t="s">
        <v>290</v>
      </c>
      <c r="C29" s="498"/>
      <c r="D29" s="523" t="s">
        <v>465</v>
      </c>
      <c r="E29" s="523" t="s">
        <v>281</v>
      </c>
      <c r="F29" s="523" t="s">
        <v>466</v>
      </c>
      <c r="G29" s="62"/>
    </row>
    <row r="30" spans="1:7" ht="15" customHeight="1">
      <c r="A30" s="1"/>
      <c r="B30" s="507"/>
      <c r="C30" s="515"/>
      <c r="D30" s="524"/>
      <c r="E30" s="524"/>
      <c r="F30" s="524"/>
      <c r="G30" s="62"/>
    </row>
    <row r="31" spans="1:7" ht="15">
      <c r="A31" s="1"/>
      <c r="B31" s="502" t="s">
        <v>455</v>
      </c>
      <c r="C31" s="512"/>
      <c r="D31" s="525">
        <v>0</v>
      </c>
      <c r="E31" s="525">
        <v>0</v>
      </c>
      <c r="F31" s="525">
        <v>0</v>
      </c>
      <c r="G31" s="62"/>
    </row>
    <row r="32" spans="1:7" ht="15" customHeight="1">
      <c r="A32" s="1"/>
      <c r="B32" s="507"/>
      <c r="C32" s="515"/>
      <c r="D32" s="524"/>
      <c r="E32" s="524"/>
      <c r="F32" s="524"/>
      <c r="G32" s="62"/>
    </row>
    <row r="33" spans="1:7" ht="15">
      <c r="A33" s="1"/>
      <c r="B33" s="502" t="s">
        <v>456</v>
      </c>
      <c r="C33" s="512"/>
      <c r="D33" s="525">
        <v>0</v>
      </c>
      <c r="E33" s="525">
        <v>0</v>
      </c>
      <c r="F33" s="525">
        <v>0</v>
      </c>
      <c r="G33" s="62"/>
    </row>
    <row r="34" spans="1:7" ht="15.75" customHeight="1">
      <c r="A34" s="1"/>
      <c r="B34" s="505"/>
      <c r="C34" s="514"/>
      <c r="D34" s="526"/>
      <c r="E34" s="526"/>
      <c r="F34" s="526"/>
      <c r="G34" s="62"/>
    </row>
    <row r="35" spans="1:7" ht="18" customHeight="1">
      <c r="A35" s="436"/>
      <c r="B35" s="503"/>
      <c r="C35" s="510" t="s">
        <v>461</v>
      </c>
      <c r="D35" s="527">
        <f>D31-D33</f>
        <v>0</v>
      </c>
      <c r="E35" s="527">
        <f>E31-E33</f>
        <v>0</v>
      </c>
      <c r="F35" s="527">
        <f>F31-F33</f>
        <v>0</v>
      </c>
      <c r="G35" s="62"/>
    </row>
    <row r="36" spans="2:6" ht="9" customHeight="1">
      <c r="B36" s="508"/>
      <c r="C36" s="508"/>
      <c r="D36" s="508"/>
      <c r="E36" s="508"/>
      <c r="F36" s="508"/>
    </row>
    <row r="37" spans="2:6" ht="25.5" customHeight="1">
      <c r="B37" s="399"/>
      <c r="C37" s="516" t="s">
        <v>462</v>
      </c>
      <c r="D37" s="516"/>
      <c r="E37" s="516"/>
      <c r="F37" s="516"/>
    </row>
    <row r="38" spans="2:6" ht="23.25" customHeight="1">
      <c r="B38" s="399"/>
      <c r="C38" s="516" t="s">
        <v>463</v>
      </c>
      <c r="D38" s="516"/>
      <c r="E38" s="516"/>
      <c r="F38" s="516"/>
    </row>
    <row r="39" spans="2:6" ht="15" customHeight="1">
      <c r="B39" s="399"/>
      <c r="C39" s="517" t="s">
        <v>464</v>
      </c>
      <c r="D39" s="517"/>
      <c r="E39" s="517"/>
      <c r="F39" s="517"/>
    </row>
    <row r="41" spans="2:6" ht="15" customHeight="1">
      <c r="B41" s="2" t="s">
        <v>22</v>
      </c>
      <c r="C41" s="2"/>
      <c r="D41" s="2"/>
      <c r="E41" s="2"/>
      <c r="F41" s="2"/>
    </row>
    <row r="43" spans="3:6" ht="15" customHeight="1">
      <c r="C43" s="413" t="s">
        <v>182</v>
      </c>
      <c r="D43" s="415"/>
      <c r="E43" s="415"/>
      <c r="F43" s="415"/>
    </row>
    <row r="44" spans="3:6" ht="15" customHeight="1">
      <c r="C44" s="189" t="s">
        <v>7</v>
      </c>
      <c r="D44" s="140" t="s">
        <v>9</v>
      </c>
      <c r="E44" s="140"/>
      <c r="F44" s="140"/>
    </row>
    <row r="45" spans="3:6" ht="15">
      <c r="C45" s="190" t="s">
        <v>8</v>
      </c>
      <c r="D45" s="82" t="s">
        <v>10</v>
      </c>
      <c r="E45" s="82"/>
      <c r="F45" s="82"/>
    </row>
  </sheetData>
  <sheetProtection/>
  <mergeCells count="24">
    <mergeCell ref="B29:C29"/>
    <mergeCell ref="B13:C13"/>
    <mergeCell ref="B16:C16"/>
    <mergeCell ref="B17:C17"/>
    <mergeCell ref="B21:C21"/>
    <mergeCell ref="B23:C23"/>
    <mergeCell ref="B25:C25"/>
    <mergeCell ref="B12:C12"/>
    <mergeCell ref="B2:F2"/>
    <mergeCell ref="B3:F3"/>
    <mergeCell ref="B5:F5"/>
    <mergeCell ref="B7:F7"/>
    <mergeCell ref="B9:C9"/>
    <mergeCell ref="B4:F4"/>
    <mergeCell ref="B6:F6"/>
    <mergeCell ref="B41:F41"/>
    <mergeCell ref="D43:F43"/>
    <mergeCell ref="D44:F44"/>
    <mergeCell ref="D45:F45"/>
    <mergeCell ref="B31:C31"/>
    <mergeCell ref="B33:C33"/>
    <mergeCell ref="C37:F37"/>
    <mergeCell ref="C38:F38"/>
    <mergeCell ref="C39:F39"/>
  </mergeCells>
  <printOptions/>
  <pageMargins left="0.75" right="0.75" top="1" bottom="1" header="0.5" footer="0.5"/>
  <pageSetup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60" zoomScalePageLayoutView="0" workbookViewId="0" topLeftCell="A1">
      <selection activeCell="L29" sqref="L29"/>
    </sheetView>
  </sheetViews>
  <sheetFormatPr defaultColWidth="11.421875" defaultRowHeight="15"/>
  <cols>
    <col min="1" max="1" width="2.140625" style="0" customWidth="1"/>
    <col min="2" max="2" width="2.57421875" style="0" customWidth="1"/>
    <col min="3" max="3" width="2.421875" style="0" customWidth="1"/>
    <col min="4" max="4" width="53.57421875" style="0" customWidth="1"/>
    <col min="5" max="5" width="12.7109375" style="0" customWidth="1"/>
    <col min="6" max="6" width="14.28125" style="0" customWidth="1"/>
    <col min="7" max="8" width="12.7109375" style="0" customWidth="1"/>
    <col min="10" max="10" width="12.8515625" style="0" customWidth="1"/>
    <col min="11" max="11" width="3.140625" style="0" customWidth="1"/>
  </cols>
  <sheetData>
    <row r="1" spans="2:10" ht="15">
      <c r="B1" s="409"/>
      <c r="C1" s="409"/>
      <c r="D1" s="409"/>
      <c r="E1" s="409"/>
      <c r="F1" s="409"/>
      <c r="G1" s="409"/>
      <c r="H1" s="409"/>
      <c r="I1" s="409"/>
      <c r="J1" s="34"/>
    </row>
    <row r="2" spans="1:11" ht="3.75" customHeight="1">
      <c r="A2" s="1"/>
      <c r="B2" s="417"/>
      <c r="C2" s="424"/>
      <c r="D2" s="424"/>
      <c r="E2" s="424"/>
      <c r="F2" s="424"/>
      <c r="G2" s="424"/>
      <c r="H2" s="424"/>
      <c r="I2" s="424"/>
      <c r="J2" s="428"/>
      <c r="K2" s="62"/>
    </row>
    <row r="3" spans="1:11" ht="15" customHeight="1">
      <c r="A3" s="1"/>
      <c r="B3" s="396" t="s">
        <v>0</v>
      </c>
      <c r="C3" s="400"/>
      <c r="D3" s="400"/>
      <c r="E3" s="400"/>
      <c r="F3" s="400"/>
      <c r="G3" s="400"/>
      <c r="H3" s="400"/>
      <c r="I3" s="400"/>
      <c r="J3" s="405"/>
      <c r="K3" s="62"/>
    </row>
    <row r="4" spans="1:11" ht="15" customHeight="1">
      <c r="A4" s="1"/>
      <c r="B4" s="396"/>
      <c r="C4" s="400"/>
      <c r="D4" s="400"/>
      <c r="E4" s="400"/>
      <c r="F4" s="400"/>
      <c r="G4" s="400"/>
      <c r="H4" s="400"/>
      <c r="I4" s="400"/>
      <c r="J4" s="405"/>
      <c r="K4" s="62"/>
    </row>
    <row r="5" spans="1:11" ht="15" customHeight="1">
      <c r="A5" s="1"/>
      <c r="B5" s="741" t="s">
        <v>467</v>
      </c>
      <c r="C5" s="401"/>
      <c r="D5" s="401"/>
      <c r="E5" s="401"/>
      <c r="F5" s="401"/>
      <c r="G5" s="401"/>
      <c r="H5" s="401"/>
      <c r="I5" s="401"/>
      <c r="J5" s="406"/>
      <c r="K5" s="62"/>
    </row>
    <row r="6" spans="1:11" ht="15" customHeight="1">
      <c r="A6" s="1"/>
      <c r="B6" s="397" t="s">
        <v>2</v>
      </c>
      <c r="C6" s="401"/>
      <c r="D6" s="401"/>
      <c r="E6" s="401"/>
      <c r="F6" s="401"/>
      <c r="G6" s="401"/>
      <c r="H6" s="401"/>
      <c r="I6" s="401"/>
      <c r="J6" s="406"/>
      <c r="K6" s="62"/>
    </row>
    <row r="7" spans="1:11" ht="15" customHeight="1">
      <c r="A7" s="1"/>
      <c r="B7" s="398" t="s">
        <v>3</v>
      </c>
      <c r="C7" s="402"/>
      <c r="D7" s="402"/>
      <c r="E7" s="402"/>
      <c r="F7" s="402"/>
      <c r="G7" s="402"/>
      <c r="H7" s="402"/>
      <c r="I7" s="402"/>
      <c r="J7" s="407"/>
      <c r="K7" s="62"/>
    </row>
    <row r="8" spans="2:10" ht="15">
      <c r="B8" s="529"/>
      <c r="C8" s="529"/>
      <c r="D8" s="529"/>
      <c r="E8" s="529"/>
      <c r="F8" s="529"/>
      <c r="G8" s="529"/>
      <c r="H8" s="529"/>
      <c r="I8" s="529"/>
      <c r="J8" s="529"/>
    </row>
    <row r="9" spans="1:11" ht="15">
      <c r="A9" s="279"/>
      <c r="B9" s="418" t="s">
        <v>290</v>
      </c>
      <c r="C9" s="533"/>
      <c r="D9" s="425"/>
      <c r="E9" s="411" t="s">
        <v>354</v>
      </c>
      <c r="F9" s="411"/>
      <c r="G9" s="411"/>
      <c r="H9" s="411"/>
      <c r="I9" s="411"/>
      <c r="J9" s="411" t="s">
        <v>348</v>
      </c>
      <c r="K9" s="53"/>
    </row>
    <row r="10" spans="1:11" ht="24" customHeight="1">
      <c r="A10" s="279"/>
      <c r="B10" s="419"/>
      <c r="C10" s="534"/>
      <c r="D10" s="426"/>
      <c r="E10" s="412" t="s">
        <v>344</v>
      </c>
      <c r="F10" s="412" t="s">
        <v>345</v>
      </c>
      <c r="G10" s="412" t="s">
        <v>279</v>
      </c>
      <c r="H10" s="412" t="s">
        <v>281</v>
      </c>
      <c r="I10" s="412" t="s">
        <v>347</v>
      </c>
      <c r="J10" s="411"/>
      <c r="K10" s="53"/>
    </row>
    <row r="11" spans="1:11" ht="15">
      <c r="A11" s="279"/>
      <c r="B11" s="420"/>
      <c r="C11" s="535"/>
      <c r="D11" s="427"/>
      <c r="E11" s="412">
        <v>1</v>
      </c>
      <c r="F11" s="412">
        <v>2</v>
      </c>
      <c r="G11" s="412" t="s">
        <v>346</v>
      </c>
      <c r="H11" s="412">
        <v>4</v>
      </c>
      <c r="I11" s="412">
        <v>5</v>
      </c>
      <c r="J11" s="412" t="s">
        <v>349</v>
      </c>
      <c r="K11" s="53"/>
    </row>
    <row r="12" spans="1:11" ht="15" customHeight="1">
      <c r="A12" s="1"/>
      <c r="B12" s="530" t="s">
        <v>468</v>
      </c>
      <c r="C12" s="536"/>
      <c r="D12" s="542"/>
      <c r="E12" s="548">
        <f>SUM(E13,E16,E25,E29,E32,E37)</f>
        <v>50459296.26</v>
      </c>
      <c r="F12" s="548">
        <f>SUM(F13,F16,F25,F29,F32,F37)</f>
        <v>0</v>
      </c>
      <c r="G12" s="548">
        <f>SUM(G13,G16,G25,G29,G32,G37)</f>
        <v>50459296.26</v>
      </c>
      <c r="H12" s="548">
        <f>SUM(H13,H16,H25,H29,H32,H37)</f>
        <v>6987916.43</v>
      </c>
      <c r="I12" s="548">
        <f>SUM(I13,I16,I25,I29,I32,I37)</f>
        <v>6879968.99</v>
      </c>
      <c r="J12" s="432">
        <f aca="true" t="shared" si="0" ref="J12:J41">G12-H12</f>
        <v>43471379.83</v>
      </c>
      <c r="K12" s="62"/>
    </row>
    <row r="13" spans="1:11" ht="15">
      <c r="A13" s="528"/>
      <c r="B13" s="422"/>
      <c r="C13" s="537" t="s">
        <v>472</v>
      </c>
      <c r="D13" s="543"/>
      <c r="E13" s="433">
        <f>SUM(E14:E15)</f>
        <v>0</v>
      </c>
      <c r="F13" s="433">
        <f>SUM(F14:F15)</f>
        <v>0</v>
      </c>
      <c r="G13" s="433">
        <f>SUM(G14:G15)</f>
        <v>0</v>
      </c>
      <c r="H13" s="433">
        <f>SUM(H14:H15)</f>
        <v>0</v>
      </c>
      <c r="I13" s="433">
        <f>SUM(I14:I15)</f>
        <v>0</v>
      </c>
      <c r="J13" s="433">
        <f t="shared" si="0"/>
        <v>0</v>
      </c>
      <c r="K13" s="547"/>
    </row>
    <row r="14" spans="1:11" ht="15">
      <c r="A14" s="1"/>
      <c r="B14" s="421"/>
      <c r="C14" s="538"/>
      <c r="D14" s="544" t="s">
        <v>478</v>
      </c>
      <c r="E14" s="404">
        <v>0</v>
      </c>
      <c r="F14" s="404">
        <v>0</v>
      </c>
      <c r="G14" s="404">
        <v>0</v>
      </c>
      <c r="H14" s="404">
        <v>0</v>
      </c>
      <c r="I14" s="404">
        <v>0</v>
      </c>
      <c r="J14" s="433">
        <f t="shared" si="0"/>
        <v>0</v>
      </c>
      <c r="K14" s="62"/>
    </row>
    <row r="15" spans="1:11" ht="15">
      <c r="A15" s="1"/>
      <c r="B15" s="421"/>
      <c r="C15" s="538"/>
      <c r="D15" s="544" t="s">
        <v>479</v>
      </c>
      <c r="E15" s="404">
        <v>0</v>
      </c>
      <c r="F15" s="404">
        <v>0</v>
      </c>
      <c r="G15" s="404">
        <v>0</v>
      </c>
      <c r="H15" s="404">
        <v>0</v>
      </c>
      <c r="I15" s="404">
        <v>0</v>
      </c>
      <c r="J15" s="433">
        <f t="shared" si="0"/>
        <v>0</v>
      </c>
      <c r="K15" s="62"/>
    </row>
    <row r="16" spans="1:11" ht="15">
      <c r="A16" s="528"/>
      <c r="B16" s="422"/>
      <c r="C16" s="537" t="s">
        <v>473</v>
      </c>
      <c r="D16" s="543"/>
      <c r="E16" s="433">
        <f>SUM(E17:E24)</f>
        <v>50459296.26</v>
      </c>
      <c r="F16" s="433">
        <f>SUM(F17:F24)</f>
        <v>0</v>
      </c>
      <c r="G16" s="433">
        <f>SUM(G17:G24)</f>
        <v>50459296.26</v>
      </c>
      <c r="H16" s="433">
        <f>SUM(H17:H24)</f>
        <v>6987916.43</v>
      </c>
      <c r="I16" s="433">
        <f>SUM(I17:I24)</f>
        <v>6879968.99</v>
      </c>
      <c r="J16" s="433">
        <f t="shared" si="0"/>
        <v>43471379.83</v>
      </c>
      <c r="K16" s="547"/>
    </row>
    <row r="17" spans="1:11" ht="15">
      <c r="A17" s="1"/>
      <c r="B17" s="421"/>
      <c r="C17" s="538"/>
      <c r="D17" s="544" t="s">
        <v>480</v>
      </c>
      <c r="E17" s="404">
        <v>50459296.26</v>
      </c>
      <c r="F17" s="404">
        <v>0</v>
      </c>
      <c r="G17" s="404">
        <v>50459296.26</v>
      </c>
      <c r="H17" s="404">
        <v>6987916.43</v>
      </c>
      <c r="I17" s="404">
        <v>6879968.99</v>
      </c>
      <c r="J17" s="433">
        <f t="shared" si="0"/>
        <v>43471379.83</v>
      </c>
      <c r="K17" s="62"/>
    </row>
    <row r="18" spans="1:11" ht="15">
      <c r="A18" s="1"/>
      <c r="B18" s="421"/>
      <c r="C18" s="538"/>
      <c r="D18" s="544" t="s">
        <v>481</v>
      </c>
      <c r="E18" s="404">
        <v>0</v>
      </c>
      <c r="F18" s="404">
        <v>0</v>
      </c>
      <c r="G18" s="404">
        <v>0</v>
      </c>
      <c r="H18" s="404">
        <v>0</v>
      </c>
      <c r="I18" s="404">
        <v>0</v>
      </c>
      <c r="J18" s="433">
        <f t="shared" si="0"/>
        <v>0</v>
      </c>
      <c r="K18" s="62"/>
    </row>
    <row r="19" spans="1:11" ht="15">
      <c r="A19" s="1"/>
      <c r="B19" s="421"/>
      <c r="C19" s="538"/>
      <c r="D19" s="544" t="s">
        <v>482</v>
      </c>
      <c r="E19" s="404">
        <v>0</v>
      </c>
      <c r="F19" s="404">
        <v>0</v>
      </c>
      <c r="G19" s="404">
        <v>0</v>
      </c>
      <c r="H19" s="404">
        <v>0</v>
      </c>
      <c r="I19" s="404">
        <v>0</v>
      </c>
      <c r="J19" s="433">
        <f t="shared" si="0"/>
        <v>0</v>
      </c>
      <c r="K19" s="62"/>
    </row>
    <row r="20" spans="1:11" ht="15">
      <c r="A20" s="1"/>
      <c r="B20" s="421"/>
      <c r="C20" s="538"/>
      <c r="D20" s="544" t="s">
        <v>483</v>
      </c>
      <c r="E20" s="404">
        <v>0</v>
      </c>
      <c r="F20" s="404">
        <v>0</v>
      </c>
      <c r="G20" s="404">
        <v>0</v>
      </c>
      <c r="H20" s="404">
        <v>0</v>
      </c>
      <c r="I20" s="404">
        <v>0</v>
      </c>
      <c r="J20" s="433">
        <f t="shared" si="0"/>
        <v>0</v>
      </c>
      <c r="K20" s="62"/>
    </row>
    <row r="21" spans="1:11" ht="15">
      <c r="A21" s="1"/>
      <c r="B21" s="421"/>
      <c r="C21" s="538"/>
      <c r="D21" s="544" t="s">
        <v>484</v>
      </c>
      <c r="E21" s="404">
        <v>0</v>
      </c>
      <c r="F21" s="404">
        <v>0</v>
      </c>
      <c r="G21" s="404">
        <v>0</v>
      </c>
      <c r="H21" s="404">
        <v>0</v>
      </c>
      <c r="I21" s="404">
        <v>0</v>
      </c>
      <c r="J21" s="433">
        <f t="shared" si="0"/>
        <v>0</v>
      </c>
      <c r="K21" s="62"/>
    </row>
    <row r="22" spans="1:11" ht="15">
      <c r="A22" s="1"/>
      <c r="B22" s="421"/>
      <c r="C22" s="538"/>
      <c r="D22" s="544" t="s">
        <v>485</v>
      </c>
      <c r="E22" s="404">
        <v>0</v>
      </c>
      <c r="F22" s="404">
        <v>0</v>
      </c>
      <c r="G22" s="404">
        <v>0</v>
      </c>
      <c r="H22" s="404">
        <v>0</v>
      </c>
      <c r="I22" s="404">
        <v>0</v>
      </c>
      <c r="J22" s="433">
        <f t="shared" si="0"/>
        <v>0</v>
      </c>
      <c r="K22" s="62"/>
    </row>
    <row r="23" spans="1:11" ht="15">
      <c r="A23" s="1"/>
      <c r="B23" s="421"/>
      <c r="C23" s="538"/>
      <c r="D23" s="544" t="s">
        <v>486</v>
      </c>
      <c r="E23" s="404">
        <v>0</v>
      </c>
      <c r="F23" s="404">
        <v>0</v>
      </c>
      <c r="G23" s="404">
        <v>0</v>
      </c>
      <c r="H23" s="404">
        <v>0</v>
      </c>
      <c r="I23" s="404">
        <v>0</v>
      </c>
      <c r="J23" s="433">
        <f t="shared" si="0"/>
        <v>0</v>
      </c>
      <c r="K23" s="62"/>
    </row>
    <row r="24" spans="1:11" ht="15">
      <c r="A24" s="1"/>
      <c r="B24" s="421"/>
      <c r="C24" s="538"/>
      <c r="D24" s="544" t="s">
        <v>487</v>
      </c>
      <c r="E24" s="404">
        <v>0</v>
      </c>
      <c r="F24" s="404">
        <v>0</v>
      </c>
      <c r="G24" s="404">
        <v>0</v>
      </c>
      <c r="H24" s="404">
        <v>0</v>
      </c>
      <c r="I24" s="404">
        <v>0</v>
      </c>
      <c r="J24" s="433">
        <f t="shared" si="0"/>
        <v>0</v>
      </c>
      <c r="K24" s="62"/>
    </row>
    <row r="25" spans="1:11" ht="15">
      <c r="A25" s="528"/>
      <c r="B25" s="422"/>
      <c r="C25" s="537" t="s">
        <v>474</v>
      </c>
      <c r="D25" s="543"/>
      <c r="E25" s="433">
        <f>SUM(E26:E28)</f>
        <v>0</v>
      </c>
      <c r="F25" s="433">
        <f>SUM(F26:F28)</f>
        <v>0</v>
      </c>
      <c r="G25" s="433">
        <f>SUM(G26:G28)</f>
        <v>0</v>
      </c>
      <c r="H25" s="433">
        <f>SUM(H26:H28)</f>
        <v>0</v>
      </c>
      <c r="I25" s="433">
        <f>SUM(I26:I28)</f>
        <v>0</v>
      </c>
      <c r="J25" s="433">
        <f t="shared" si="0"/>
        <v>0</v>
      </c>
      <c r="K25" s="547"/>
    </row>
    <row r="26" spans="1:11" ht="15">
      <c r="A26" s="1"/>
      <c r="B26" s="421"/>
      <c r="C26" s="538"/>
      <c r="D26" s="544" t="s">
        <v>488</v>
      </c>
      <c r="E26" s="404">
        <v>0</v>
      </c>
      <c r="F26" s="404">
        <v>0</v>
      </c>
      <c r="G26" s="404">
        <v>0</v>
      </c>
      <c r="H26" s="404">
        <v>0</v>
      </c>
      <c r="I26" s="404">
        <v>0</v>
      </c>
      <c r="J26" s="433">
        <f t="shared" si="0"/>
        <v>0</v>
      </c>
      <c r="K26" s="62"/>
    </row>
    <row r="27" spans="1:11" ht="15">
      <c r="A27" s="1"/>
      <c r="B27" s="421"/>
      <c r="C27" s="538"/>
      <c r="D27" s="544" t="s">
        <v>489</v>
      </c>
      <c r="E27" s="404">
        <v>0</v>
      </c>
      <c r="F27" s="404">
        <v>0</v>
      </c>
      <c r="G27" s="404">
        <v>0</v>
      </c>
      <c r="H27" s="404">
        <v>0</v>
      </c>
      <c r="I27" s="404">
        <v>0</v>
      </c>
      <c r="J27" s="433">
        <f t="shared" si="0"/>
        <v>0</v>
      </c>
      <c r="K27" s="62"/>
    </row>
    <row r="28" spans="1:11" ht="15">
      <c r="A28" s="1"/>
      <c r="B28" s="421"/>
      <c r="C28" s="538"/>
      <c r="D28" s="544" t="s">
        <v>490</v>
      </c>
      <c r="E28" s="404">
        <v>0</v>
      </c>
      <c r="F28" s="404">
        <v>0</v>
      </c>
      <c r="G28" s="404">
        <v>0</v>
      </c>
      <c r="H28" s="404">
        <v>0</v>
      </c>
      <c r="I28" s="404">
        <v>0</v>
      </c>
      <c r="J28" s="433">
        <f t="shared" si="0"/>
        <v>0</v>
      </c>
      <c r="K28" s="62"/>
    </row>
    <row r="29" spans="1:11" ht="15">
      <c r="A29" s="528"/>
      <c r="B29" s="422"/>
      <c r="C29" s="537" t="s">
        <v>475</v>
      </c>
      <c r="D29" s="543"/>
      <c r="E29" s="433">
        <f>SUM(E30:E31)</f>
        <v>0</v>
      </c>
      <c r="F29" s="433">
        <f>SUM(F30:F31)</f>
        <v>0</v>
      </c>
      <c r="G29" s="433">
        <f>SUM(G30:G31)</f>
        <v>0</v>
      </c>
      <c r="H29" s="433">
        <f>SUM(H30:H31)</f>
        <v>0</v>
      </c>
      <c r="I29" s="433">
        <f>SUM(I30:I31)</f>
        <v>0</v>
      </c>
      <c r="J29" s="433">
        <f t="shared" si="0"/>
        <v>0</v>
      </c>
      <c r="K29" s="547"/>
    </row>
    <row r="30" spans="1:11" ht="15">
      <c r="A30" s="1"/>
      <c r="B30" s="421"/>
      <c r="C30" s="538"/>
      <c r="D30" s="544" t="s">
        <v>491</v>
      </c>
      <c r="E30" s="404">
        <v>0</v>
      </c>
      <c r="F30" s="404">
        <v>0</v>
      </c>
      <c r="G30" s="404">
        <v>0</v>
      </c>
      <c r="H30" s="404">
        <v>0</v>
      </c>
      <c r="I30" s="404">
        <v>0</v>
      </c>
      <c r="J30" s="433">
        <f t="shared" si="0"/>
        <v>0</v>
      </c>
      <c r="K30" s="62"/>
    </row>
    <row r="31" spans="1:11" ht="15">
      <c r="A31" s="1"/>
      <c r="B31" s="421"/>
      <c r="C31" s="538"/>
      <c r="D31" s="544" t="s">
        <v>492</v>
      </c>
      <c r="E31" s="404">
        <v>0</v>
      </c>
      <c r="F31" s="404">
        <v>0</v>
      </c>
      <c r="G31" s="404">
        <v>0</v>
      </c>
      <c r="H31" s="404">
        <v>0</v>
      </c>
      <c r="I31" s="404">
        <v>0</v>
      </c>
      <c r="J31" s="433">
        <f t="shared" si="0"/>
        <v>0</v>
      </c>
      <c r="K31" s="62"/>
    </row>
    <row r="32" spans="1:11" ht="15">
      <c r="A32" s="528"/>
      <c r="B32" s="422"/>
      <c r="C32" s="537" t="s">
        <v>476</v>
      </c>
      <c r="D32" s="543"/>
      <c r="E32" s="433">
        <f>SUM(E33:E36)</f>
        <v>0</v>
      </c>
      <c r="F32" s="433">
        <f>SUM(F33:F36)</f>
        <v>0</v>
      </c>
      <c r="G32" s="433">
        <f>SUM(G33:G36)</f>
        <v>0</v>
      </c>
      <c r="H32" s="433">
        <f>SUM(H33:H36)</f>
        <v>0</v>
      </c>
      <c r="I32" s="433">
        <f>SUM(I33:I36)</f>
        <v>0</v>
      </c>
      <c r="J32" s="433">
        <f t="shared" si="0"/>
        <v>0</v>
      </c>
      <c r="K32" s="547"/>
    </row>
    <row r="33" spans="1:11" ht="15">
      <c r="A33" s="1"/>
      <c r="B33" s="421"/>
      <c r="C33" s="538"/>
      <c r="D33" s="544" t="s">
        <v>493</v>
      </c>
      <c r="E33" s="404">
        <v>0</v>
      </c>
      <c r="F33" s="404">
        <v>0</v>
      </c>
      <c r="G33" s="404">
        <v>0</v>
      </c>
      <c r="H33" s="404">
        <v>0</v>
      </c>
      <c r="I33" s="404">
        <v>0</v>
      </c>
      <c r="J33" s="433">
        <f t="shared" si="0"/>
        <v>0</v>
      </c>
      <c r="K33" s="62"/>
    </row>
    <row r="34" spans="1:11" ht="15">
      <c r="A34" s="1"/>
      <c r="B34" s="421"/>
      <c r="C34" s="538"/>
      <c r="D34" s="544" t="s">
        <v>494</v>
      </c>
      <c r="E34" s="404">
        <v>0</v>
      </c>
      <c r="F34" s="404">
        <v>0</v>
      </c>
      <c r="G34" s="404">
        <v>0</v>
      </c>
      <c r="H34" s="404">
        <v>0</v>
      </c>
      <c r="I34" s="404">
        <v>0</v>
      </c>
      <c r="J34" s="433">
        <f t="shared" si="0"/>
        <v>0</v>
      </c>
      <c r="K34" s="62"/>
    </row>
    <row r="35" spans="1:11" ht="15">
      <c r="A35" s="1"/>
      <c r="B35" s="421"/>
      <c r="C35" s="538"/>
      <c r="D35" s="544" t="s">
        <v>495</v>
      </c>
      <c r="E35" s="404">
        <v>0</v>
      </c>
      <c r="F35" s="404">
        <v>0</v>
      </c>
      <c r="G35" s="404">
        <v>0</v>
      </c>
      <c r="H35" s="404">
        <v>0</v>
      </c>
      <c r="I35" s="404">
        <v>0</v>
      </c>
      <c r="J35" s="433">
        <f t="shared" si="0"/>
        <v>0</v>
      </c>
      <c r="K35" s="62"/>
    </row>
    <row r="36" spans="1:11" ht="15">
      <c r="A36" s="1"/>
      <c r="B36" s="421"/>
      <c r="C36" s="538"/>
      <c r="D36" s="544" t="s">
        <v>496</v>
      </c>
      <c r="E36" s="404">
        <v>0</v>
      </c>
      <c r="F36" s="404">
        <v>0</v>
      </c>
      <c r="G36" s="404">
        <v>0</v>
      </c>
      <c r="H36" s="404">
        <v>0</v>
      </c>
      <c r="I36" s="404">
        <v>0</v>
      </c>
      <c r="J36" s="433">
        <f t="shared" si="0"/>
        <v>0</v>
      </c>
      <c r="K36" s="62"/>
    </row>
    <row r="37" spans="1:11" ht="15">
      <c r="A37" s="528"/>
      <c r="B37" s="422"/>
      <c r="C37" s="537" t="s">
        <v>477</v>
      </c>
      <c r="D37" s="543"/>
      <c r="E37" s="433">
        <v>0</v>
      </c>
      <c r="F37" s="433">
        <v>0</v>
      </c>
      <c r="G37" s="433">
        <v>0</v>
      </c>
      <c r="H37" s="433">
        <v>0</v>
      </c>
      <c r="I37" s="433">
        <v>0</v>
      </c>
      <c r="J37" s="433">
        <f t="shared" si="0"/>
        <v>0</v>
      </c>
      <c r="K37" s="547"/>
    </row>
    <row r="38" spans="1:11" ht="15">
      <c r="A38" s="1"/>
      <c r="B38" s="421"/>
      <c r="C38" s="538"/>
      <c r="D38" s="544" t="s">
        <v>497</v>
      </c>
      <c r="E38" s="404">
        <v>0</v>
      </c>
      <c r="F38" s="404">
        <v>0</v>
      </c>
      <c r="G38" s="404">
        <v>0</v>
      </c>
      <c r="H38" s="404">
        <v>0</v>
      </c>
      <c r="I38" s="404">
        <v>0</v>
      </c>
      <c r="J38" s="433">
        <f t="shared" si="0"/>
        <v>0</v>
      </c>
      <c r="K38" s="62"/>
    </row>
    <row r="39" spans="1:11" ht="15">
      <c r="A39" s="395"/>
      <c r="B39" s="429" t="s">
        <v>469</v>
      </c>
      <c r="C39" s="539"/>
      <c r="D39" s="430"/>
      <c r="E39" s="433">
        <v>0</v>
      </c>
      <c r="F39" s="433">
        <v>0</v>
      </c>
      <c r="G39" s="433">
        <v>0</v>
      </c>
      <c r="H39" s="433">
        <v>0</v>
      </c>
      <c r="I39" s="433">
        <v>0</v>
      </c>
      <c r="J39" s="433">
        <f t="shared" si="0"/>
        <v>0</v>
      </c>
      <c r="K39" s="54"/>
    </row>
    <row r="40" spans="1:11" ht="15">
      <c r="A40" s="395"/>
      <c r="B40" s="429" t="s">
        <v>470</v>
      </c>
      <c r="C40" s="539"/>
      <c r="D40" s="430"/>
      <c r="E40" s="433">
        <v>0</v>
      </c>
      <c r="F40" s="433">
        <v>0</v>
      </c>
      <c r="G40" s="433">
        <v>0</v>
      </c>
      <c r="H40" s="433">
        <v>0</v>
      </c>
      <c r="I40" s="433">
        <v>0</v>
      </c>
      <c r="J40" s="433">
        <f t="shared" si="0"/>
        <v>0</v>
      </c>
      <c r="K40" s="54"/>
    </row>
    <row r="41" spans="1:11" ht="15">
      <c r="A41" s="395"/>
      <c r="B41" s="429" t="s">
        <v>471</v>
      </c>
      <c r="C41" s="539"/>
      <c r="D41" s="430"/>
      <c r="E41" s="433">
        <v>0</v>
      </c>
      <c r="F41" s="433">
        <v>0</v>
      </c>
      <c r="G41" s="433">
        <v>0</v>
      </c>
      <c r="H41" s="433">
        <v>0</v>
      </c>
      <c r="I41" s="433">
        <v>0</v>
      </c>
      <c r="J41" s="433">
        <f t="shared" si="0"/>
        <v>0</v>
      </c>
      <c r="K41" s="54"/>
    </row>
    <row r="42" spans="1:11" ht="18" customHeight="1">
      <c r="A42" s="1"/>
      <c r="B42" s="531"/>
      <c r="C42" s="540"/>
      <c r="D42" s="545"/>
      <c r="E42" s="431"/>
      <c r="F42" s="431"/>
      <c r="G42" s="431"/>
      <c r="H42" s="431"/>
      <c r="I42" s="431"/>
      <c r="J42" s="434" t="s">
        <v>182</v>
      </c>
      <c r="K42" s="62"/>
    </row>
    <row r="43" spans="1:11" ht="15">
      <c r="A43" s="395"/>
      <c r="B43" s="423"/>
      <c r="C43" s="541" t="s">
        <v>342</v>
      </c>
      <c r="D43" s="546"/>
      <c r="E43" s="408">
        <f>SUM(E12,E39,E40,E41)</f>
        <v>50459296.26</v>
      </c>
      <c r="F43" s="408">
        <f>SUM(F12,F39,F40,F41)</f>
        <v>0</v>
      </c>
      <c r="G43" s="408">
        <f>SUM(G12,G39,G40,G41)</f>
        <v>50459296.26</v>
      </c>
      <c r="H43" s="408">
        <f>SUM(H12,H39,H40,H41)</f>
        <v>6987916.43</v>
      </c>
      <c r="I43" s="408">
        <f>SUM(I12,I39,I40,I41)</f>
        <v>6879968.99</v>
      </c>
      <c r="J43" s="408">
        <f>G43-H43</f>
        <v>43471379.83</v>
      </c>
      <c r="K43" s="54"/>
    </row>
    <row r="44" spans="2:10" ht="15" customHeight="1">
      <c r="B44" s="403"/>
      <c r="C44" s="403"/>
      <c r="D44" s="403"/>
      <c r="E44" s="403"/>
      <c r="F44" s="403"/>
      <c r="G44" s="403"/>
      <c r="H44" s="403"/>
      <c r="I44" s="403"/>
      <c r="J44" s="403"/>
    </row>
    <row r="45" spans="2:10" ht="15" customHeight="1">
      <c r="B45" s="532" t="s">
        <v>22</v>
      </c>
      <c r="C45" s="532"/>
      <c r="D45" s="532"/>
      <c r="E45" s="532"/>
      <c r="F45" s="532"/>
      <c r="G45" s="532"/>
      <c r="H45" s="532"/>
      <c r="I45" s="532"/>
      <c r="J45" s="532"/>
    </row>
    <row r="47" spans="4:10" ht="27.75" customHeight="1">
      <c r="D47" s="34"/>
      <c r="E47" s="413" t="s">
        <v>182</v>
      </c>
      <c r="F47" s="414" t="s">
        <v>182</v>
      </c>
      <c r="G47" s="415" t="s">
        <v>182</v>
      </c>
      <c r="H47" s="415"/>
      <c r="I47" s="415"/>
      <c r="J47" s="415"/>
    </row>
    <row r="48" spans="4:10" ht="15" customHeight="1">
      <c r="D48" s="140" t="s">
        <v>7</v>
      </c>
      <c r="E48" s="140"/>
      <c r="F48" s="228"/>
      <c r="G48" s="416"/>
      <c r="H48" s="140" t="s">
        <v>9</v>
      </c>
      <c r="I48" s="140"/>
      <c r="J48" s="121"/>
    </row>
    <row r="49" spans="4:9" ht="15" customHeight="1">
      <c r="D49" s="82" t="s">
        <v>8</v>
      </c>
      <c r="E49" s="82"/>
      <c r="F49" s="228"/>
      <c r="G49" s="175"/>
      <c r="H49" s="82" t="s">
        <v>10</v>
      </c>
      <c r="I49" s="82"/>
    </row>
  </sheetData>
  <sheetProtection/>
  <mergeCells count="26">
    <mergeCell ref="B6:J6"/>
    <mergeCell ref="B45:J45"/>
    <mergeCell ref="G47:J47"/>
    <mergeCell ref="D48:E48"/>
    <mergeCell ref="H48:I48"/>
    <mergeCell ref="D49:E49"/>
    <mergeCell ref="H49:I49"/>
    <mergeCell ref="B41:D41"/>
    <mergeCell ref="C43:D43"/>
    <mergeCell ref="C16:D16"/>
    <mergeCell ref="C25:D25"/>
    <mergeCell ref="C29:D29"/>
    <mergeCell ref="C37:D37"/>
    <mergeCell ref="B39:D39"/>
    <mergeCell ref="B40:D40"/>
    <mergeCell ref="C32:D32"/>
    <mergeCell ref="B12:D12"/>
    <mergeCell ref="C13:D13"/>
    <mergeCell ref="B2:J2"/>
    <mergeCell ref="B3:J3"/>
    <mergeCell ref="B5:J5"/>
    <mergeCell ref="B7:J7"/>
    <mergeCell ref="B9:D11"/>
    <mergeCell ref="E9:I9"/>
    <mergeCell ref="J9:J10"/>
    <mergeCell ref="B4:J4"/>
  </mergeCells>
  <printOptions/>
  <pageMargins left="0.75" right="0.75" top="1" bottom="1" header="0.5" footer="0.5"/>
  <pageSetup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zoomScalePageLayoutView="0" workbookViewId="0" topLeftCell="A1">
      <selection activeCell="B4" sqref="B4:F4"/>
    </sheetView>
  </sheetViews>
  <sheetFormatPr defaultColWidth="11.421875" defaultRowHeight="15"/>
  <cols>
    <col min="1" max="1" width="9.140625" style="0" customWidth="1"/>
    <col min="2" max="2" width="53.8515625" style="0" customWidth="1"/>
    <col min="3" max="3" width="18.421875" style="0" customWidth="1"/>
    <col min="4" max="4" width="26.140625" style="0" customWidth="1"/>
    <col min="5" max="5" width="36.8515625" style="0" customWidth="1"/>
    <col min="6" max="6" width="10.8515625" style="0" customWidth="1"/>
    <col min="7" max="255" width="9.140625" style="0" customWidth="1"/>
    <col min="256" max="16384" width="10.28125" style="0" customWidth="1"/>
  </cols>
  <sheetData>
    <row r="1" spans="2:6" ht="15">
      <c r="B1" s="34"/>
      <c r="C1" s="34"/>
      <c r="D1" s="34"/>
      <c r="E1" s="34"/>
      <c r="F1" s="34"/>
    </row>
    <row r="2" spans="1:6" ht="15.75" customHeight="1">
      <c r="A2" s="1"/>
      <c r="B2" s="551" t="s">
        <v>0</v>
      </c>
      <c r="C2" s="557"/>
      <c r="D2" s="557"/>
      <c r="E2" s="557"/>
      <c r="F2" s="557"/>
    </row>
    <row r="3" spans="1:6" ht="15.75" customHeight="1">
      <c r="A3" s="1"/>
      <c r="B3" s="552"/>
      <c r="C3" s="558"/>
      <c r="D3" s="558"/>
      <c r="E3" s="558"/>
      <c r="F3" s="558"/>
    </row>
    <row r="4" spans="1:6" ht="15.75" customHeight="1">
      <c r="A4" s="1"/>
      <c r="B4" s="878" t="s">
        <v>498</v>
      </c>
      <c r="C4" s="558"/>
      <c r="D4" s="558"/>
      <c r="E4" s="558"/>
      <c r="F4" s="558"/>
    </row>
    <row r="5" spans="1:6" ht="15.75" customHeight="1">
      <c r="A5" s="1"/>
      <c r="B5" s="552" t="s">
        <v>200</v>
      </c>
      <c r="C5" s="558"/>
      <c r="D5" s="558"/>
      <c r="E5" s="558"/>
      <c r="F5" s="558"/>
    </row>
    <row r="6" spans="2:6" ht="7.5" customHeight="1">
      <c r="B6" s="553"/>
      <c r="C6" s="553"/>
      <c r="D6" s="553"/>
      <c r="E6" s="553"/>
      <c r="F6" s="553"/>
    </row>
    <row r="7" spans="1:7" ht="25.5" customHeight="1">
      <c r="A7" s="549"/>
      <c r="B7" s="554" t="s">
        <v>499</v>
      </c>
      <c r="C7" s="559" t="s">
        <v>500</v>
      </c>
      <c r="D7" s="559" t="s">
        <v>501</v>
      </c>
      <c r="E7" s="559" t="s">
        <v>502</v>
      </c>
      <c r="F7" s="559" t="s">
        <v>503</v>
      </c>
      <c r="G7" s="62"/>
    </row>
    <row r="8" spans="1:6" ht="12.75" customHeight="1">
      <c r="A8" s="550"/>
      <c r="B8" s="555"/>
      <c r="C8" s="560"/>
      <c r="D8" s="561"/>
      <c r="E8" s="562"/>
      <c r="F8" s="565"/>
    </row>
    <row r="9" spans="1:10" ht="12.75" customHeight="1">
      <c r="A9" s="550"/>
      <c r="B9" s="532" t="s">
        <v>22</v>
      </c>
      <c r="C9" s="532"/>
      <c r="D9" s="532"/>
      <c r="E9" s="532"/>
      <c r="F9" s="532"/>
      <c r="G9" s="566"/>
      <c r="H9" s="566"/>
      <c r="I9" s="566"/>
      <c r="J9" s="566"/>
    </row>
    <row r="10" spans="1:10" ht="12.75" customHeight="1">
      <c r="A10" s="550"/>
      <c r="B10" s="556"/>
      <c r="C10" s="556"/>
      <c r="D10" s="556"/>
      <c r="E10" s="556"/>
      <c r="F10" s="556"/>
      <c r="G10" s="566"/>
      <c r="H10" s="566"/>
      <c r="I10" s="566"/>
      <c r="J10" s="566"/>
    </row>
    <row r="12" spans="2:8" ht="15">
      <c r="B12" s="409"/>
      <c r="C12" s="413" t="s">
        <v>182</v>
      </c>
      <c r="D12" s="414" t="s">
        <v>182</v>
      </c>
      <c r="E12" s="415" t="s">
        <v>182</v>
      </c>
      <c r="F12" s="415"/>
      <c r="G12" s="462"/>
      <c r="H12" s="462"/>
    </row>
    <row r="13" spans="2:8" ht="12.75" customHeight="1">
      <c r="B13" s="140" t="s">
        <v>7</v>
      </c>
      <c r="C13" s="140"/>
      <c r="D13" s="228"/>
      <c r="E13" s="563" t="s">
        <v>9</v>
      </c>
      <c r="F13" s="563"/>
      <c r="G13" s="320"/>
      <c r="H13" s="399"/>
    </row>
    <row r="14" spans="2:8" ht="12.75" customHeight="1">
      <c r="B14" s="82" t="s">
        <v>8</v>
      </c>
      <c r="C14" s="82"/>
      <c r="D14" s="228"/>
      <c r="E14" s="564" t="s">
        <v>10</v>
      </c>
      <c r="F14" s="564"/>
      <c r="G14" s="198"/>
      <c r="H14" s="399"/>
    </row>
  </sheetData>
  <sheetProtection/>
  <mergeCells count="10">
    <mergeCell ref="B14:C14"/>
    <mergeCell ref="E12:F12"/>
    <mergeCell ref="E13:F13"/>
    <mergeCell ref="E14:F14"/>
    <mergeCell ref="B9:F9"/>
    <mergeCell ref="B2:F2"/>
    <mergeCell ref="B4:F4"/>
    <mergeCell ref="B3:F3"/>
    <mergeCell ref="B5:F5"/>
    <mergeCell ref="B13:C13"/>
  </mergeCells>
  <printOptions/>
  <pageMargins left="0.75" right="0.75" top="1" bottom="1" header="0.5" footer="0.5"/>
  <pageSetup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="60" zoomScalePageLayoutView="0" workbookViewId="0" topLeftCell="A13">
      <selection activeCell="A1" sqref="A1"/>
    </sheetView>
  </sheetViews>
  <sheetFormatPr defaultColWidth="11.421875" defaultRowHeight="15"/>
  <cols>
    <col min="1" max="1" width="3.8515625" style="0" customWidth="1"/>
    <col min="2" max="2" width="3.140625" style="0" customWidth="1"/>
    <col min="3" max="4" width="37.7109375" style="0" customWidth="1"/>
    <col min="5" max="6" width="19.8515625" style="0" customWidth="1"/>
    <col min="7" max="7" width="3.140625" style="0" customWidth="1"/>
  </cols>
  <sheetData>
    <row r="1" spans="2:7" ht="15.75">
      <c r="B1" s="65" t="s">
        <v>0</v>
      </c>
      <c r="C1" s="65"/>
      <c r="D1" s="65"/>
      <c r="E1" s="65"/>
      <c r="F1" s="65"/>
      <c r="G1" s="65"/>
    </row>
    <row r="2" spans="2:7" ht="15.75">
      <c r="B2" s="66"/>
      <c r="C2" s="66"/>
      <c r="D2" s="66"/>
      <c r="E2" s="66"/>
      <c r="F2" s="66"/>
      <c r="G2" s="66"/>
    </row>
    <row r="3" spans="2:7" ht="15.75">
      <c r="B3" s="66" t="s">
        <v>73</v>
      </c>
      <c r="C3" s="66"/>
      <c r="D3" s="66"/>
      <c r="E3" s="66"/>
      <c r="F3" s="66"/>
      <c r="G3" s="66"/>
    </row>
    <row r="4" spans="2:7" ht="15">
      <c r="B4" s="67" t="s">
        <v>74</v>
      </c>
      <c r="C4" s="67"/>
      <c r="D4" s="67"/>
      <c r="E4" s="67"/>
      <c r="F4" s="67"/>
      <c r="G4" s="67"/>
    </row>
    <row r="5" spans="2:7" ht="15">
      <c r="B5" s="67" t="s">
        <v>3</v>
      </c>
      <c r="C5" s="67"/>
      <c r="D5" s="67"/>
      <c r="E5" s="67"/>
      <c r="F5" s="67"/>
      <c r="G5" s="67"/>
    </row>
    <row r="6" spans="2:7" ht="15">
      <c r="B6" s="68"/>
      <c r="C6" s="68"/>
      <c r="D6" s="68"/>
      <c r="E6" s="68"/>
      <c r="F6" s="68"/>
      <c r="G6" s="106"/>
    </row>
    <row r="7" spans="1:8" ht="15" customHeight="1">
      <c r="A7" s="1"/>
      <c r="B7" s="5"/>
      <c r="C7" s="16" t="s">
        <v>75</v>
      </c>
      <c r="D7" s="16"/>
      <c r="E7" s="96" t="s">
        <v>121</v>
      </c>
      <c r="F7" s="96" t="s">
        <v>122</v>
      </c>
      <c r="G7" s="36"/>
      <c r="H7" s="62"/>
    </row>
    <row r="8" spans="1:8" ht="15">
      <c r="A8" s="1"/>
      <c r="B8" s="69"/>
      <c r="C8" s="83"/>
      <c r="D8" s="83"/>
      <c r="E8" s="97"/>
      <c r="F8" s="97"/>
      <c r="G8" s="107"/>
      <c r="H8" s="62"/>
    </row>
    <row r="9" spans="1:8" ht="15">
      <c r="A9" s="1"/>
      <c r="B9" s="70"/>
      <c r="C9" s="84" t="s">
        <v>76</v>
      </c>
      <c r="D9" s="84"/>
      <c r="E9" s="98"/>
      <c r="F9" s="98"/>
      <c r="G9" s="108"/>
      <c r="H9" s="62"/>
    </row>
    <row r="10" spans="1:8" ht="15">
      <c r="A10" s="1"/>
      <c r="B10" s="71"/>
      <c r="C10" s="85" t="s">
        <v>77</v>
      </c>
      <c r="D10" s="85"/>
      <c r="E10" s="112">
        <f>SUM(E11:E17)</f>
        <v>449807.13</v>
      </c>
      <c r="F10" s="112">
        <f>SUM(F11:F17)</f>
        <v>1820910.59</v>
      </c>
      <c r="G10" s="108"/>
      <c r="H10" s="62"/>
    </row>
    <row r="11" spans="1:8" ht="12" customHeight="1">
      <c r="A11" s="1"/>
      <c r="B11" s="72"/>
      <c r="C11" s="86" t="s">
        <v>23</v>
      </c>
      <c r="D11" s="86"/>
      <c r="E11" s="99">
        <v>23613</v>
      </c>
      <c r="F11" s="99">
        <v>54367</v>
      </c>
      <c r="G11" s="109"/>
      <c r="H11" s="62"/>
    </row>
    <row r="12" spans="1:8" ht="12" customHeight="1">
      <c r="A12" s="1"/>
      <c r="B12" s="72"/>
      <c r="C12" s="86" t="s">
        <v>78</v>
      </c>
      <c r="D12" s="86"/>
      <c r="E12" s="99">
        <v>0</v>
      </c>
      <c r="F12" s="99">
        <v>0</v>
      </c>
      <c r="G12" s="109"/>
      <c r="H12" s="62"/>
    </row>
    <row r="13" spans="1:8" ht="12" customHeight="1">
      <c r="A13" s="1"/>
      <c r="B13" s="72"/>
      <c r="C13" s="86" t="s">
        <v>25</v>
      </c>
      <c r="D13" s="86"/>
      <c r="E13" s="99">
        <v>0</v>
      </c>
      <c r="F13" s="99">
        <v>0</v>
      </c>
      <c r="G13" s="109"/>
      <c r="H13" s="62"/>
    </row>
    <row r="14" spans="1:8" ht="12" customHeight="1">
      <c r="A14" s="1"/>
      <c r="B14" s="72"/>
      <c r="C14" s="86" t="s">
        <v>26</v>
      </c>
      <c r="D14" s="86"/>
      <c r="E14" s="99">
        <v>218434</v>
      </c>
      <c r="F14" s="99">
        <v>523160</v>
      </c>
      <c r="G14" s="109"/>
      <c r="H14" s="62"/>
    </row>
    <row r="15" spans="1:8" ht="12" customHeight="1">
      <c r="A15" s="1"/>
      <c r="B15" s="72"/>
      <c r="C15" s="86" t="s">
        <v>27</v>
      </c>
      <c r="D15" s="86"/>
      <c r="E15" s="99">
        <v>91129.44</v>
      </c>
      <c r="F15" s="99">
        <v>176220</v>
      </c>
      <c r="G15" s="109"/>
      <c r="H15" s="62"/>
    </row>
    <row r="16" spans="1:8" ht="12" customHeight="1">
      <c r="A16" s="1"/>
      <c r="B16" s="72"/>
      <c r="C16" s="86" t="s">
        <v>28</v>
      </c>
      <c r="D16" s="86"/>
      <c r="E16" s="99">
        <v>116630.69</v>
      </c>
      <c r="F16" s="99">
        <v>1067163.59</v>
      </c>
      <c r="G16" s="109"/>
      <c r="H16" s="62"/>
    </row>
    <row r="17" spans="1:8" ht="12" customHeight="1">
      <c r="A17" s="1"/>
      <c r="B17" s="72"/>
      <c r="C17" s="86" t="s">
        <v>79</v>
      </c>
      <c r="D17" s="86"/>
      <c r="E17" s="99">
        <v>0</v>
      </c>
      <c r="F17" s="99">
        <v>0</v>
      </c>
      <c r="G17" s="109"/>
      <c r="H17" s="62"/>
    </row>
    <row r="18" spans="1:8" ht="7.5" customHeight="1">
      <c r="A18" s="1"/>
      <c r="B18" s="72"/>
      <c r="C18" s="87"/>
      <c r="D18" s="87"/>
      <c r="E18" s="99"/>
      <c r="F18" s="99"/>
      <c r="G18" s="109"/>
      <c r="H18" s="62"/>
    </row>
    <row r="19" spans="1:8" ht="12" customHeight="1">
      <c r="A19" s="1"/>
      <c r="B19" s="73"/>
      <c r="C19" s="85" t="s">
        <v>80</v>
      </c>
      <c r="D19" s="85"/>
      <c r="E19" s="112">
        <f>SUM(E20:E21)</f>
        <v>9998220.09</v>
      </c>
      <c r="F19" s="112">
        <f>SUM(F20:F21)</f>
        <v>47590078.46</v>
      </c>
      <c r="G19" s="109"/>
      <c r="H19" s="62"/>
    </row>
    <row r="20" spans="1:8" ht="29.25" customHeight="1">
      <c r="A20" s="1"/>
      <c r="B20" s="73"/>
      <c r="C20" s="86" t="s">
        <v>81</v>
      </c>
      <c r="D20" s="86"/>
      <c r="E20" s="99">
        <v>9998220.09</v>
      </c>
      <c r="F20" s="99">
        <v>47590078.46</v>
      </c>
      <c r="G20" s="109"/>
      <c r="H20" s="62"/>
    </row>
    <row r="21" spans="1:8" ht="12" customHeight="1">
      <c r="A21" s="1"/>
      <c r="B21" s="72"/>
      <c r="C21" s="86" t="s">
        <v>82</v>
      </c>
      <c r="D21" s="86"/>
      <c r="E21" s="99">
        <v>0</v>
      </c>
      <c r="F21" s="99">
        <v>0</v>
      </c>
      <c r="G21" s="109"/>
      <c r="H21" s="62"/>
    </row>
    <row r="22" spans="1:8" ht="7.5" customHeight="1">
      <c r="A22" s="1"/>
      <c r="B22" s="72"/>
      <c r="C22" s="88"/>
      <c r="D22" s="93"/>
      <c r="E22" s="99"/>
      <c r="F22" s="99"/>
      <c r="G22" s="109"/>
      <c r="H22" s="62"/>
    </row>
    <row r="23" spans="1:8" ht="12.75" customHeight="1">
      <c r="A23" s="1"/>
      <c r="B23" s="73"/>
      <c r="C23" s="85" t="s">
        <v>83</v>
      </c>
      <c r="D23" s="85"/>
      <c r="E23" s="112">
        <f>SUM(E24:E28)</f>
        <v>6291.02</v>
      </c>
      <c r="F23" s="112">
        <f>SUM(F24:F28)</f>
        <v>102267.23</v>
      </c>
      <c r="G23" s="109"/>
      <c r="H23" s="62"/>
    </row>
    <row r="24" spans="1:8" ht="12" customHeight="1">
      <c r="A24" s="1"/>
      <c r="B24" s="72"/>
      <c r="C24" s="86" t="s">
        <v>84</v>
      </c>
      <c r="D24" s="86"/>
      <c r="E24" s="99">
        <v>6291.02</v>
      </c>
      <c r="F24" s="99">
        <v>1267.23</v>
      </c>
      <c r="G24" s="109"/>
      <c r="H24" s="62"/>
    </row>
    <row r="25" spans="1:8" ht="12" customHeight="1">
      <c r="A25" s="1"/>
      <c r="B25" s="72"/>
      <c r="C25" s="86" t="s">
        <v>85</v>
      </c>
      <c r="D25" s="86"/>
      <c r="E25" s="99">
        <v>0</v>
      </c>
      <c r="F25" s="99">
        <v>0</v>
      </c>
      <c r="G25" s="109"/>
      <c r="H25" s="62"/>
    </row>
    <row r="26" spans="1:8" ht="12" customHeight="1">
      <c r="A26" s="1"/>
      <c r="B26" s="72"/>
      <c r="C26" s="86" t="s">
        <v>86</v>
      </c>
      <c r="D26" s="86"/>
      <c r="E26" s="99">
        <v>0</v>
      </c>
      <c r="F26" s="99">
        <v>0</v>
      </c>
      <c r="G26" s="109"/>
      <c r="H26" s="62"/>
    </row>
    <row r="27" spans="1:8" ht="12" customHeight="1">
      <c r="A27" s="1"/>
      <c r="B27" s="72"/>
      <c r="C27" s="86" t="s">
        <v>87</v>
      </c>
      <c r="D27" s="86"/>
      <c r="E27" s="99">
        <v>0</v>
      </c>
      <c r="F27" s="99">
        <v>0</v>
      </c>
      <c r="G27" s="109"/>
      <c r="H27" s="62"/>
    </row>
    <row r="28" spans="1:8" ht="12" customHeight="1">
      <c r="A28" s="1"/>
      <c r="B28" s="72"/>
      <c r="C28" s="86" t="s">
        <v>88</v>
      </c>
      <c r="D28" s="86"/>
      <c r="E28" s="99">
        <v>0</v>
      </c>
      <c r="F28" s="99">
        <v>101000</v>
      </c>
      <c r="G28" s="109"/>
      <c r="H28" s="62"/>
    </row>
    <row r="29" spans="1:8" ht="7.5" customHeight="1">
      <c r="A29" s="1"/>
      <c r="B29" s="72"/>
      <c r="C29" s="88"/>
      <c r="D29" s="94"/>
      <c r="E29" s="100"/>
      <c r="F29" s="100"/>
      <c r="G29" s="109"/>
      <c r="H29" s="62"/>
    </row>
    <row r="30" spans="1:8" ht="15">
      <c r="A30" s="1"/>
      <c r="B30" s="71"/>
      <c r="C30" s="85" t="s">
        <v>89</v>
      </c>
      <c r="D30" s="85"/>
      <c r="E30" s="112">
        <f>SUM(E10,E19,E23)</f>
        <v>10454318.24</v>
      </c>
      <c r="F30" s="112">
        <f>SUM(F10,F19,F23)</f>
        <v>49513256.28</v>
      </c>
      <c r="G30" s="110"/>
      <c r="H30" s="62"/>
    </row>
    <row r="31" spans="1:8" ht="7.5" customHeight="1">
      <c r="A31" s="1"/>
      <c r="B31" s="74"/>
      <c r="C31" s="89"/>
      <c r="D31" s="89"/>
      <c r="E31" s="100"/>
      <c r="F31" s="100"/>
      <c r="G31" s="109"/>
      <c r="H31" s="62"/>
    </row>
    <row r="32" spans="1:8" ht="12.75" customHeight="1">
      <c r="A32" s="1"/>
      <c r="B32" s="73"/>
      <c r="C32" s="85" t="s">
        <v>90</v>
      </c>
      <c r="D32" s="85"/>
      <c r="E32" s="101"/>
      <c r="F32" s="100"/>
      <c r="G32" s="109"/>
      <c r="H32" s="62"/>
    </row>
    <row r="33" spans="1:8" ht="12.75" customHeight="1">
      <c r="A33" s="1"/>
      <c r="B33" s="75"/>
      <c r="C33" s="85" t="s">
        <v>91</v>
      </c>
      <c r="D33" s="85"/>
      <c r="E33" s="112">
        <f>SUM(E34:E36)</f>
        <v>6287698.63</v>
      </c>
      <c r="F33" s="112">
        <f>SUM(F34:F36)</f>
        <v>28257194.169999998</v>
      </c>
      <c r="G33" s="109"/>
      <c r="H33" s="62"/>
    </row>
    <row r="34" spans="1:8" ht="12" customHeight="1">
      <c r="A34" s="1"/>
      <c r="B34" s="75"/>
      <c r="C34" s="86" t="s">
        <v>92</v>
      </c>
      <c r="D34" s="86"/>
      <c r="E34" s="99">
        <v>3223570</v>
      </c>
      <c r="F34" s="99">
        <v>12204026.79</v>
      </c>
      <c r="G34" s="109"/>
      <c r="H34" s="62"/>
    </row>
    <row r="35" spans="1:8" ht="12" customHeight="1">
      <c r="A35" s="1"/>
      <c r="B35" s="75"/>
      <c r="C35" s="86" t="s">
        <v>34</v>
      </c>
      <c r="D35" s="86"/>
      <c r="E35" s="99">
        <v>1045703.37</v>
      </c>
      <c r="F35" s="99">
        <v>6065719.79</v>
      </c>
      <c r="G35" s="109"/>
      <c r="H35" s="62"/>
    </row>
    <row r="36" spans="1:8" ht="12" customHeight="1">
      <c r="A36" s="1"/>
      <c r="B36" s="75"/>
      <c r="C36" s="86" t="s">
        <v>35</v>
      </c>
      <c r="D36" s="86"/>
      <c r="E36" s="99">
        <v>2018425.26</v>
      </c>
      <c r="F36" s="99">
        <v>9987447.59</v>
      </c>
      <c r="G36" s="109"/>
      <c r="H36" s="62"/>
    </row>
    <row r="37" spans="1:8" ht="7.5" customHeight="1">
      <c r="A37" s="1"/>
      <c r="B37" s="75"/>
      <c r="C37" s="88"/>
      <c r="D37" s="93"/>
      <c r="E37" s="102"/>
      <c r="F37" s="102"/>
      <c r="G37" s="109"/>
      <c r="H37" s="62"/>
    </row>
    <row r="38" spans="1:8" ht="12.75" customHeight="1">
      <c r="A38" s="1"/>
      <c r="B38" s="75"/>
      <c r="C38" s="85" t="s">
        <v>31</v>
      </c>
      <c r="D38" s="85"/>
      <c r="E38" s="112">
        <f>SUM(E39:E47)</f>
        <v>396013</v>
      </c>
      <c r="F38" s="112">
        <f>SUM(F39:F47)</f>
        <v>1563828.45</v>
      </c>
      <c r="G38" s="109"/>
      <c r="H38" s="62"/>
    </row>
    <row r="39" spans="1:8" ht="12" customHeight="1">
      <c r="A39" s="1"/>
      <c r="B39" s="75"/>
      <c r="C39" s="86" t="s">
        <v>93</v>
      </c>
      <c r="D39" s="86"/>
      <c r="E39" s="99">
        <v>0</v>
      </c>
      <c r="F39" s="99">
        <v>0</v>
      </c>
      <c r="G39" s="109"/>
      <c r="H39" s="62"/>
    </row>
    <row r="40" spans="1:8" ht="12" customHeight="1">
      <c r="A40" s="1"/>
      <c r="B40" s="75"/>
      <c r="C40" s="86" t="s">
        <v>94</v>
      </c>
      <c r="D40" s="86"/>
      <c r="E40" s="99">
        <v>0</v>
      </c>
      <c r="F40" s="99">
        <v>50000</v>
      </c>
      <c r="G40" s="109"/>
      <c r="H40" s="62"/>
    </row>
    <row r="41" spans="1:8" ht="12" customHeight="1">
      <c r="A41" s="1"/>
      <c r="B41" s="75"/>
      <c r="C41" s="86" t="s">
        <v>95</v>
      </c>
      <c r="D41" s="86"/>
      <c r="E41" s="99">
        <v>0</v>
      </c>
      <c r="F41" s="99">
        <v>0</v>
      </c>
      <c r="G41" s="109"/>
      <c r="H41" s="62"/>
    </row>
    <row r="42" spans="1:8" ht="12" customHeight="1">
      <c r="A42" s="1"/>
      <c r="B42" s="75"/>
      <c r="C42" s="86" t="s">
        <v>96</v>
      </c>
      <c r="D42" s="86"/>
      <c r="E42" s="99">
        <v>396013</v>
      </c>
      <c r="F42" s="99">
        <v>1513828.45</v>
      </c>
      <c r="G42" s="109"/>
      <c r="H42" s="62"/>
    </row>
    <row r="43" spans="1:8" ht="12" customHeight="1">
      <c r="A43" s="1"/>
      <c r="B43" s="75"/>
      <c r="C43" s="86" t="s">
        <v>97</v>
      </c>
      <c r="D43" s="86"/>
      <c r="E43" s="99">
        <v>0</v>
      </c>
      <c r="F43" s="99">
        <v>0</v>
      </c>
      <c r="G43" s="109"/>
      <c r="H43" s="62"/>
    </row>
    <row r="44" spans="1:8" ht="12" customHeight="1">
      <c r="A44" s="1"/>
      <c r="B44" s="75"/>
      <c r="C44" s="86" t="s">
        <v>98</v>
      </c>
      <c r="D44" s="86"/>
      <c r="E44" s="99">
        <v>0</v>
      </c>
      <c r="F44" s="99">
        <v>0</v>
      </c>
      <c r="G44" s="109"/>
      <c r="H44" s="62"/>
    </row>
    <row r="45" spans="1:8" ht="12" customHeight="1">
      <c r="A45" s="1"/>
      <c r="B45" s="75"/>
      <c r="C45" s="86" t="s">
        <v>99</v>
      </c>
      <c r="D45" s="86"/>
      <c r="E45" s="99">
        <v>0</v>
      </c>
      <c r="F45" s="99">
        <v>0</v>
      </c>
      <c r="G45" s="109"/>
      <c r="H45" s="62"/>
    </row>
    <row r="46" spans="1:8" ht="12" customHeight="1">
      <c r="A46" s="1"/>
      <c r="B46" s="75"/>
      <c r="C46" s="86" t="s">
        <v>100</v>
      </c>
      <c r="D46" s="86"/>
      <c r="E46" s="99">
        <v>0</v>
      </c>
      <c r="F46" s="99">
        <v>0</v>
      </c>
      <c r="G46" s="109"/>
      <c r="H46" s="62"/>
    </row>
    <row r="47" spans="1:8" ht="12" customHeight="1">
      <c r="A47" s="1"/>
      <c r="B47" s="75"/>
      <c r="C47" s="86" t="s">
        <v>101</v>
      </c>
      <c r="D47" s="86"/>
      <c r="E47" s="99">
        <v>0</v>
      </c>
      <c r="F47" s="99">
        <v>0</v>
      </c>
      <c r="G47" s="109"/>
      <c r="H47" s="62"/>
    </row>
    <row r="48" spans="1:8" ht="7.5" customHeight="1">
      <c r="A48" s="1"/>
      <c r="B48" s="75"/>
      <c r="C48" s="88"/>
      <c r="D48" s="93"/>
      <c r="E48" s="102"/>
      <c r="F48" s="102"/>
      <c r="G48" s="109"/>
      <c r="H48" s="62"/>
    </row>
    <row r="49" spans="1:8" ht="12.75" customHeight="1">
      <c r="A49" s="1"/>
      <c r="B49" s="75"/>
      <c r="C49" s="85" t="s">
        <v>30</v>
      </c>
      <c r="D49" s="85"/>
      <c r="E49" s="112">
        <f>SUM(E50:E52)</f>
        <v>0</v>
      </c>
      <c r="F49" s="112">
        <f>SUM(F50:F52)</f>
        <v>385467.6</v>
      </c>
      <c r="G49" s="109"/>
      <c r="H49" s="62"/>
    </row>
    <row r="50" spans="1:8" ht="12" customHeight="1">
      <c r="A50" s="1"/>
      <c r="B50" s="75"/>
      <c r="C50" s="86" t="s">
        <v>102</v>
      </c>
      <c r="D50" s="86"/>
      <c r="E50" s="99">
        <v>0</v>
      </c>
      <c r="F50" s="99">
        <v>0</v>
      </c>
      <c r="G50" s="109"/>
      <c r="H50" s="62"/>
    </row>
    <row r="51" spans="1:8" ht="12" customHeight="1">
      <c r="A51" s="1"/>
      <c r="B51" s="75"/>
      <c r="C51" s="86" t="s">
        <v>103</v>
      </c>
      <c r="D51" s="86"/>
      <c r="E51" s="99">
        <v>0</v>
      </c>
      <c r="F51" s="99">
        <v>0</v>
      </c>
      <c r="G51" s="109"/>
      <c r="H51" s="62"/>
    </row>
    <row r="52" spans="1:8" ht="12" customHeight="1">
      <c r="A52" s="1"/>
      <c r="B52" s="75"/>
      <c r="C52" s="86" t="s">
        <v>104</v>
      </c>
      <c r="D52" s="86"/>
      <c r="E52" s="99">
        <v>0</v>
      </c>
      <c r="F52" s="99">
        <v>385467.6</v>
      </c>
      <c r="G52" s="109"/>
      <c r="H52" s="62"/>
    </row>
    <row r="53" spans="1:8" ht="7.5" customHeight="1">
      <c r="A53" s="1"/>
      <c r="B53" s="75"/>
      <c r="C53" s="88"/>
      <c r="D53" s="93"/>
      <c r="E53" s="102"/>
      <c r="F53" s="102"/>
      <c r="G53" s="109"/>
      <c r="H53" s="62"/>
    </row>
    <row r="54" spans="1:8" ht="12" customHeight="1">
      <c r="A54" s="1"/>
      <c r="B54" s="75"/>
      <c r="C54" s="85" t="s">
        <v>105</v>
      </c>
      <c r="D54" s="85"/>
      <c r="E54" s="112">
        <f>SUM(E55:E59)</f>
        <v>0</v>
      </c>
      <c r="F54" s="112">
        <f>SUM(F55:F59)</f>
        <v>0</v>
      </c>
      <c r="G54" s="109"/>
      <c r="H54" s="62"/>
    </row>
    <row r="55" spans="1:8" ht="12" customHeight="1">
      <c r="A55" s="1"/>
      <c r="B55" s="75"/>
      <c r="C55" s="86" t="s">
        <v>106</v>
      </c>
      <c r="D55" s="86"/>
      <c r="E55" s="99">
        <v>0</v>
      </c>
      <c r="F55" s="99">
        <v>0</v>
      </c>
      <c r="G55" s="109"/>
      <c r="H55" s="62"/>
    </row>
    <row r="56" spans="1:8" ht="12" customHeight="1">
      <c r="A56" s="1"/>
      <c r="B56" s="75"/>
      <c r="C56" s="86" t="s">
        <v>107</v>
      </c>
      <c r="D56" s="86"/>
      <c r="E56" s="99">
        <v>0</v>
      </c>
      <c r="F56" s="99">
        <v>0</v>
      </c>
      <c r="G56" s="109"/>
      <c r="H56" s="62"/>
    </row>
    <row r="57" spans="1:8" ht="12" customHeight="1">
      <c r="A57" s="1"/>
      <c r="B57" s="75"/>
      <c r="C57" s="86" t="s">
        <v>108</v>
      </c>
      <c r="D57" s="86"/>
      <c r="E57" s="99">
        <v>0</v>
      </c>
      <c r="F57" s="99">
        <v>0</v>
      </c>
      <c r="G57" s="109"/>
      <c r="H57" s="62"/>
    </row>
    <row r="58" spans="1:8" ht="12" customHeight="1">
      <c r="A58" s="1"/>
      <c r="B58" s="75"/>
      <c r="C58" s="86" t="s">
        <v>109</v>
      </c>
      <c r="D58" s="86"/>
      <c r="E58" s="99">
        <v>0</v>
      </c>
      <c r="F58" s="99">
        <v>0</v>
      </c>
      <c r="G58" s="109"/>
      <c r="H58" s="62"/>
    </row>
    <row r="59" spans="1:8" ht="12" customHeight="1">
      <c r="A59" s="1"/>
      <c r="B59" s="75"/>
      <c r="C59" s="86" t="s">
        <v>110</v>
      </c>
      <c r="D59" s="86"/>
      <c r="E59" s="99">
        <v>0</v>
      </c>
      <c r="F59" s="99">
        <v>0</v>
      </c>
      <c r="G59" s="109"/>
      <c r="H59" s="62"/>
    </row>
    <row r="60" spans="1:8" ht="7.5" customHeight="1">
      <c r="A60" s="1"/>
      <c r="B60" s="75"/>
      <c r="C60" s="88"/>
      <c r="D60" s="93"/>
      <c r="E60" s="102"/>
      <c r="F60" s="102"/>
      <c r="G60" s="109"/>
      <c r="H60" s="62"/>
    </row>
    <row r="61" spans="1:8" ht="12.75" customHeight="1">
      <c r="A61" s="1"/>
      <c r="B61" s="75"/>
      <c r="C61" s="85" t="s">
        <v>111</v>
      </c>
      <c r="D61" s="85"/>
      <c r="E61" s="112">
        <f>SUM(E62:E67)</f>
        <v>0</v>
      </c>
      <c r="F61" s="112">
        <f>SUM(F62:F67)</f>
        <v>209543.89</v>
      </c>
      <c r="G61" s="109"/>
      <c r="H61" s="62"/>
    </row>
    <row r="62" spans="1:8" ht="12" customHeight="1">
      <c r="A62" s="1"/>
      <c r="B62" s="75"/>
      <c r="C62" s="86" t="s">
        <v>112</v>
      </c>
      <c r="D62" s="86"/>
      <c r="E62" s="99">
        <v>0</v>
      </c>
      <c r="F62" s="99">
        <v>209543.89</v>
      </c>
      <c r="G62" s="109"/>
      <c r="H62" s="62"/>
    </row>
    <row r="63" spans="1:8" ht="12" customHeight="1">
      <c r="A63" s="1"/>
      <c r="B63" s="75"/>
      <c r="C63" s="86" t="s">
        <v>113</v>
      </c>
      <c r="D63" s="86"/>
      <c r="E63" s="99">
        <v>0</v>
      </c>
      <c r="F63" s="99">
        <v>0</v>
      </c>
      <c r="G63" s="109"/>
      <c r="H63" s="62"/>
    </row>
    <row r="64" spans="1:8" ht="12" customHeight="1">
      <c r="A64" s="1"/>
      <c r="B64" s="75"/>
      <c r="C64" s="86" t="s">
        <v>114</v>
      </c>
      <c r="D64" s="86"/>
      <c r="E64" s="99">
        <v>0</v>
      </c>
      <c r="F64" s="99">
        <v>0</v>
      </c>
      <c r="G64" s="109"/>
      <c r="H64" s="62"/>
    </row>
    <row r="65" spans="1:8" ht="12" customHeight="1">
      <c r="A65" s="1"/>
      <c r="B65" s="75"/>
      <c r="C65" s="86" t="s">
        <v>115</v>
      </c>
      <c r="D65" s="86"/>
      <c r="E65" s="99">
        <v>0</v>
      </c>
      <c r="F65" s="99">
        <v>0</v>
      </c>
      <c r="G65" s="109"/>
      <c r="H65" s="62"/>
    </row>
    <row r="66" spans="1:8" ht="12" customHeight="1">
      <c r="A66" s="1"/>
      <c r="B66" s="75"/>
      <c r="C66" s="86" t="s">
        <v>116</v>
      </c>
      <c r="D66" s="86"/>
      <c r="E66" s="99">
        <v>0</v>
      </c>
      <c r="F66" s="99">
        <v>0</v>
      </c>
      <c r="G66" s="109"/>
      <c r="H66" s="62"/>
    </row>
    <row r="67" spans="1:8" ht="12" customHeight="1">
      <c r="A67" s="1"/>
      <c r="B67" s="75"/>
      <c r="C67" s="86" t="s">
        <v>117</v>
      </c>
      <c r="D67" s="86"/>
      <c r="E67" s="99">
        <v>0</v>
      </c>
      <c r="F67" s="99">
        <v>0</v>
      </c>
      <c r="G67" s="109"/>
      <c r="H67" s="62"/>
    </row>
    <row r="68" spans="1:8" ht="7.5" customHeight="1">
      <c r="A68" s="1"/>
      <c r="B68" s="75"/>
      <c r="C68" s="88"/>
      <c r="D68" s="93"/>
      <c r="E68" s="102"/>
      <c r="F68" s="102"/>
      <c r="G68" s="109"/>
      <c r="H68" s="62"/>
    </row>
    <row r="69" spans="1:8" ht="12.75" customHeight="1">
      <c r="A69" s="1"/>
      <c r="B69" s="75"/>
      <c r="C69" s="85" t="s">
        <v>37</v>
      </c>
      <c r="D69" s="85"/>
      <c r="E69" s="112">
        <f>SUM(E70)</f>
        <v>0</v>
      </c>
      <c r="F69" s="112">
        <f>SUM(F70)</f>
        <v>7758667.36</v>
      </c>
      <c r="G69" s="109"/>
      <c r="H69" s="62"/>
    </row>
    <row r="70" spans="1:8" ht="12" customHeight="1">
      <c r="A70" s="1"/>
      <c r="B70" s="75"/>
      <c r="C70" s="86" t="s">
        <v>118</v>
      </c>
      <c r="D70" s="86"/>
      <c r="E70" s="99">
        <v>0</v>
      </c>
      <c r="F70" s="99">
        <v>7758667.36</v>
      </c>
      <c r="G70" s="109"/>
      <c r="H70" s="62"/>
    </row>
    <row r="71" spans="1:8" ht="7.5" customHeight="1">
      <c r="A71" s="1"/>
      <c r="B71" s="75"/>
      <c r="C71" s="88"/>
      <c r="D71" s="93"/>
      <c r="E71" s="102"/>
      <c r="F71" s="102"/>
      <c r="G71" s="109"/>
      <c r="H71" s="62"/>
    </row>
    <row r="72" spans="1:8" ht="15">
      <c r="A72" s="1"/>
      <c r="B72" s="76"/>
      <c r="C72" s="85" t="s">
        <v>119</v>
      </c>
      <c r="D72" s="85"/>
      <c r="E72" s="112">
        <f>SUM(E33,E38,E49,E54,E61,E69)</f>
        <v>6683711.63</v>
      </c>
      <c r="F72" s="112">
        <f>SUM(F33,F38,F49,F54,F61,F69)</f>
        <v>38174701.47</v>
      </c>
      <c r="G72" s="108"/>
      <c r="H72" s="62"/>
    </row>
    <row r="73" spans="1:8" ht="7.5" customHeight="1">
      <c r="A73" s="1"/>
      <c r="B73" s="75"/>
      <c r="C73" s="90"/>
      <c r="D73" s="90"/>
      <c r="E73" s="103"/>
      <c r="F73" s="102"/>
      <c r="G73" s="109"/>
      <c r="H73" s="62"/>
    </row>
    <row r="74" spans="1:8" ht="15">
      <c r="A74" s="1"/>
      <c r="B74" s="76"/>
      <c r="C74" s="85" t="s">
        <v>120</v>
      </c>
      <c r="D74" s="85"/>
      <c r="E74" s="112">
        <f>E30-E72</f>
        <v>3770606.6100000003</v>
      </c>
      <c r="F74" s="112">
        <f>F30-F72</f>
        <v>11338554.810000002</v>
      </c>
      <c r="G74" s="108"/>
      <c r="H74" s="62"/>
    </row>
    <row r="75" spans="1:8" ht="7.5" customHeight="1">
      <c r="A75" s="1"/>
      <c r="B75" s="77"/>
      <c r="C75" s="91"/>
      <c r="D75" s="91"/>
      <c r="E75" s="91"/>
      <c r="F75" s="91"/>
      <c r="G75" s="111"/>
      <c r="H75" s="62"/>
    </row>
    <row r="76" spans="2:7" ht="4.5" customHeight="1">
      <c r="B76" s="78"/>
      <c r="C76" s="92"/>
      <c r="D76" s="92"/>
      <c r="E76" s="104"/>
      <c r="F76" s="104"/>
      <c r="G76" s="78"/>
    </row>
    <row r="77" spans="2:7" ht="15">
      <c r="B77" s="79" t="s">
        <v>22</v>
      </c>
      <c r="C77" s="79"/>
      <c r="D77" s="79"/>
      <c r="E77" s="79"/>
      <c r="F77" s="79"/>
      <c r="G77" s="79"/>
    </row>
    <row r="78" spans="2:7" ht="15">
      <c r="B78" s="80"/>
      <c r="C78" s="80"/>
      <c r="D78" s="80"/>
      <c r="E78" s="80"/>
      <c r="F78" s="80"/>
      <c r="G78" s="80"/>
    </row>
    <row r="79" spans="2:7" ht="15">
      <c r="B79" s="80"/>
      <c r="C79" s="80"/>
      <c r="D79" s="80"/>
      <c r="E79" s="80"/>
      <c r="F79" s="80"/>
      <c r="G79" s="80"/>
    </row>
    <row r="80" spans="3:6" ht="12" customHeight="1">
      <c r="C80" s="93"/>
      <c r="D80" s="93"/>
      <c r="E80" s="105"/>
      <c r="F80" s="105"/>
    </row>
    <row r="81" spans="3:6" ht="15">
      <c r="C81" s="93"/>
      <c r="D81" s="95"/>
      <c r="E81" s="95"/>
      <c r="F81" s="105"/>
    </row>
    <row r="82" spans="2:7" ht="12" customHeight="1">
      <c r="B82" s="81" t="s">
        <v>7</v>
      </c>
      <c r="C82" s="81"/>
      <c r="D82" s="81"/>
      <c r="E82" s="81" t="s">
        <v>9</v>
      </c>
      <c r="F82" s="81"/>
      <c r="G82" s="81"/>
    </row>
    <row r="83" spans="2:7" ht="12" customHeight="1">
      <c r="B83" s="82" t="s">
        <v>8</v>
      </c>
      <c r="C83" s="82"/>
      <c r="D83" s="82"/>
      <c r="E83" s="82" t="s">
        <v>10</v>
      </c>
      <c r="F83" s="82"/>
      <c r="G83" s="82"/>
    </row>
  </sheetData>
  <sheetProtection/>
  <mergeCells count="67">
    <mergeCell ref="B77:G77"/>
    <mergeCell ref="C57:D57"/>
    <mergeCell ref="B82:D82"/>
    <mergeCell ref="E82:G82"/>
    <mergeCell ref="B83:D83"/>
    <mergeCell ref="E83:G83"/>
    <mergeCell ref="C66:D66"/>
    <mergeCell ref="C67:D67"/>
    <mergeCell ref="C69:D69"/>
    <mergeCell ref="C70:D70"/>
    <mergeCell ref="C74:D74"/>
    <mergeCell ref="C55:D55"/>
    <mergeCell ref="C56:D56"/>
    <mergeCell ref="C72:D72"/>
    <mergeCell ref="C58:D58"/>
    <mergeCell ref="C59:D59"/>
    <mergeCell ref="C61:D61"/>
    <mergeCell ref="C62:D62"/>
    <mergeCell ref="C63:D63"/>
    <mergeCell ref="C64:D64"/>
    <mergeCell ref="C65:D65"/>
    <mergeCell ref="C44:D44"/>
    <mergeCell ref="C45:D45"/>
    <mergeCell ref="C46:D46"/>
    <mergeCell ref="C47:D47"/>
    <mergeCell ref="C49:D49"/>
    <mergeCell ref="C43:D43"/>
    <mergeCell ref="C50:D50"/>
    <mergeCell ref="C51:D51"/>
    <mergeCell ref="C52:D52"/>
    <mergeCell ref="C54:D54"/>
    <mergeCell ref="C36:D36"/>
    <mergeCell ref="C38:D38"/>
    <mergeCell ref="C39:D39"/>
    <mergeCell ref="C40:D40"/>
    <mergeCell ref="C41:D41"/>
    <mergeCell ref="C42:D42"/>
    <mergeCell ref="C28:D28"/>
    <mergeCell ref="C31:D31"/>
    <mergeCell ref="C32:D32"/>
    <mergeCell ref="C33:D33"/>
    <mergeCell ref="C34:D34"/>
    <mergeCell ref="C35:D35"/>
    <mergeCell ref="C23:D23"/>
    <mergeCell ref="C24:D24"/>
    <mergeCell ref="C15:D15"/>
    <mergeCell ref="C25:D25"/>
    <mergeCell ref="C26:D26"/>
    <mergeCell ref="C27:D27"/>
    <mergeCell ref="B1:G1"/>
    <mergeCell ref="B2:G2"/>
    <mergeCell ref="C13:D13"/>
    <mergeCell ref="C14:D14"/>
    <mergeCell ref="C30:D30"/>
    <mergeCell ref="C16:D16"/>
    <mergeCell ref="C17:D17"/>
    <mergeCell ref="C19:D19"/>
    <mergeCell ref="C20:D20"/>
    <mergeCell ref="C21:D21"/>
    <mergeCell ref="C10:D10"/>
    <mergeCell ref="C11:D11"/>
    <mergeCell ref="C12:D12"/>
    <mergeCell ref="B3:G3"/>
    <mergeCell ref="B4:G4"/>
    <mergeCell ref="B5:G5"/>
    <mergeCell ref="C7:D7"/>
    <mergeCell ref="C9:D9"/>
  </mergeCells>
  <printOptions/>
  <pageMargins left="0.75" right="0.75" top="1" bottom="1" header="0.5" footer="0.5"/>
  <pageSetup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zoomScalePageLayoutView="0" workbookViewId="0" topLeftCell="A1">
      <selection activeCell="B9" sqref="B9:E9"/>
    </sheetView>
  </sheetViews>
  <sheetFormatPr defaultColWidth="11.421875" defaultRowHeight="15"/>
  <cols>
    <col min="1" max="1" width="9.140625" style="0" customWidth="1"/>
    <col min="2" max="2" width="56.140625" style="0" customWidth="1"/>
    <col min="3" max="3" width="25.140625" style="0" customWidth="1"/>
    <col min="4" max="4" width="26.140625" style="0" customWidth="1"/>
    <col min="5" max="5" width="36.8515625" style="0" customWidth="1"/>
    <col min="6" max="255" width="9.140625" style="0" customWidth="1"/>
    <col min="256" max="16384" width="10.28125" style="0" customWidth="1"/>
  </cols>
  <sheetData>
    <row r="1" spans="2:5" ht="15">
      <c r="B1" s="34"/>
      <c r="C1" s="34"/>
      <c r="D1" s="34"/>
      <c r="E1" s="34"/>
    </row>
    <row r="2" spans="1:5" ht="15.75" customHeight="1">
      <c r="A2" s="1"/>
      <c r="B2" s="551" t="s">
        <v>0</v>
      </c>
      <c r="C2" s="557"/>
      <c r="D2" s="557"/>
      <c r="E2" s="557"/>
    </row>
    <row r="3" spans="1:5" ht="15.75" customHeight="1">
      <c r="A3" s="1"/>
      <c r="B3" s="552"/>
      <c r="C3" s="558"/>
      <c r="D3" s="558"/>
      <c r="E3" s="558"/>
    </row>
    <row r="4" spans="1:5" ht="15.75" customHeight="1">
      <c r="A4" s="1"/>
      <c r="B4" s="878" t="s">
        <v>504</v>
      </c>
      <c r="C4" s="558"/>
      <c r="D4" s="558"/>
      <c r="E4" s="558"/>
    </row>
    <row r="5" spans="1:5" ht="15.75" customHeight="1">
      <c r="A5" s="1"/>
      <c r="B5" s="552" t="s">
        <v>200</v>
      </c>
      <c r="C5" s="558"/>
      <c r="D5" s="558"/>
      <c r="E5" s="558"/>
    </row>
    <row r="6" spans="2:5" ht="7.5" customHeight="1">
      <c r="B6" s="553"/>
      <c r="C6" s="553"/>
      <c r="D6" s="553"/>
      <c r="E6" s="553"/>
    </row>
    <row r="7" spans="1:6" ht="15">
      <c r="A7" s="549"/>
      <c r="B7" s="554" t="s">
        <v>505</v>
      </c>
      <c r="C7" s="559" t="s">
        <v>500</v>
      </c>
      <c r="D7" s="559" t="s">
        <v>501</v>
      </c>
      <c r="E7" s="559" t="s">
        <v>502</v>
      </c>
      <c r="F7" s="62"/>
    </row>
    <row r="8" spans="1:5" ht="12.75" customHeight="1">
      <c r="A8" s="550"/>
      <c r="B8" s="555"/>
      <c r="C8" s="560"/>
      <c r="D8" s="561"/>
      <c r="E8" s="562"/>
    </row>
    <row r="9" spans="1:9" ht="12.75" customHeight="1">
      <c r="A9" s="550"/>
      <c r="B9" s="532" t="s">
        <v>22</v>
      </c>
      <c r="C9" s="532"/>
      <c r="D9" s="532"/>
      <c r="E9" s="532"/>
      <c r="F9" s="566"/>
      <c r="G9" s="566"/>
      <c r="H9" s="566"/>
      <c r="I9" s="566"/>
    </row>
    <row r="10" spans="1:9" ht="12.75" customHeight="1">
      <c r="A10" s="550"/>
      <c r="B10" s="556"/>
      <c r="C10" s="556"/>
      <c r="D10" s="556"/>
      <c r="E10" s="556"/>
      <c r="F10" s="566"/>
      <c r="G10" s="566"/>
      <c r="H10" s="566"/>
      <c r="I10" s="566"/>
    </row>
    <row r="12" spans="2:7" ht="15">
      <c r="B12" s="409"/>
      <c r="C12" s="413" t="s">
        <v>182</v>
      </c>
      <c r="D12" s="414" t="s">
        <v>182</v>
      </c>
      <c r="E12" s="413" t="s">
        <v>182</v>
      </c>
      <c r="F12" s="462"/>
      <c r="G12" s="462"/>
    </row>
    <row r="13" spans="2:7" ht="12.75" customHeight="1">
      <c r="B13" s="140" t="s">
        <v>7</v>
      </c>
      <c r="C13" s="140"/>
      <c r="D13" s="228"/>
      <c r="E13" s="567" t="s">
        <v>9</v>
      </c>
      <c r="F13" s="320"/>
      <c r="G13" s="399"/>
    </row>
    <row r="14" spans="2:7" ht="12.75" customHeight="1">
      <c r="B14" s="82" t="s">
        <v>8</v>
      </c>
      <c r="C14" s="82"/>
      <c r="D14" s="228"/>
      <c r="E14" s="568" t="s">
        <v>10</v>
      </c>
      <c r="F14" s="198"/>
      <c r="G14" s="399"/>
    </row>
  </sheetData>
  <sheetProtection/>
  <mergeCells count="7">
    <mergeCell ref="B13:C13"/>
    <mergeCell ref="B14:C14"/>
    <mergeCell ref="B2:E2"/>
    <mergeCell ref="B3:E3"/>
    <mergeCell ref="B4:E4"/>
    <mergeCell ref="B5:E5"/>
    <mergeCell ref="B9:E9"/>
  </mergeCells>
  <printOptions/>
  <pageMargins left="0.75" right="0.75" top="1" bottom="1" header="0.5" footer="0.5"/>
  <pageSetup orientation="portrait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85"/>
  <sheetViews>
    <sheetView tabSelected="1" view="pageBreakPreview" zoomScale="60" zoomScalePageLayoutView="0" workbookViewId="0" topLeftCell="A1">
      <selection activeCell="B18" sqref="B18"/>
    </sheetView>
  </sheetViews>
  <sheetFormatPr defaultColWidth="11.421875" defaultRowHeight="15"/>
  <cols>
    <col min="1" max="1" width="3.421875" style="0" customWidth="1"/>
    <col min="2" max="2" width="74.28125" style="0" customWidth="1"/>
    <col min="3" max="3" width="19.7109375" style="0" customWidth="1"/>
    <col min="4" max="4" width="11.57421875" style="0" customWidth="1"/>
    <col min="5" max="5" width="29.00390625" style="0" customWidth="1"/>
    <col min="6" max="6" width="22.7109375" style="0" customWidth="1"/>
    <col min="7" max="7" width="30.421875" style="0" customWidth="1"/>
    <col min="8" max="255" width="11.57421875" style="0" customWidth="1"/>
    <col min="256" max="16384" width="12.57421875" style="0" customWidth="1"/>
  </cols>
  <sheetData>
    <row r="2" spans="2:3" ht="15">
      <c r="B2" s="34"/>
      <c r="C2" s="34"/>
    </row>
    <row r="3" spans="1:4" ht="15.75" customHeight="1">
      <c r="A3" s="1"/>
      <c r="B3" s="551" t="s">
        <v>0</v>
      </c>
      <c r="C3" s="585"/>
      <c r="D3" s="62"/>
    </row>
    <row r="4" spans="1:4" ht="15.75" customHeight="1">
      <c r="A4" s="1"/>
      <c r="B4" s="552"/>
      <c r="C4" s="586"/>
      <c r="D4" s="62"/>
    </row>
    <row r="5" spans="1:4" ht="15" customHeight="1">
      <c r="A5" s="1"/>
      <c r="B5" s="879" t="s">
        <v>506</v>
      </c>
      <c r="C5" s="587"/>
      <c r="D5" s="62"/>
    </row>
    <row r="6" spans="1:4" ht="15" customHeight="1">
      <c r="A6" s="1"/>
      <c r="B6" s="441" t="s">
        <v>507</v>
      </c>
      <c r="C6" s="467"/>
      <c r="D6" s="62"/>
    </row>
    <row r="7" spans="1:4" ht="15" customHeight="1">
      <c r="A7" s="1"/>
      <c r="B7" s="442" t="s">
        <v>3</v>
      </c>
      <c r="C7" s="468"/>
      <c r="D7" s="62"/>
    </row>
    <row r="8" spans="1:4" ht="15" customHeight="1">
      <c r="A8" s="1"/>
      <c r="B8" s="569" t="s">
        <v>508</v>
      </c>
      <c r="C8" s="588">
        <v>10448027.22</v>
      </c>
      <c r="D8" s="62"/>
    </row>
    <row r="9" spans="2:3" ht="15" customHeight="1">
      <c r="B9" s="570"/>
      <c r="C9" s="589"/>
    </row>
    <row r="10" spans="1:4" ht="18" customHeight="1">
      <c r="A10" s="1"/>
      <c r="B10" s="571" t="s">
        <v>509</v>
      </c>
      <c r="C10" s="597">
        <f>SUM(C11:C16)</f>
        <v>6291.02</v>
      </c>
      <c r="D10" s="62"/>
    </row>
    <row r="11" spans="1:4" ht="15">
      <c r="A11" s="1"/>
      <c r="B11" s="572" t="s">
        <v>510</v>
      </c>
      <c r="C11" s="590">
        <v>6291.02</v>
      </c>
      <c r="D11" s="62"/>
    </row>
    <row r="12" spans="1:4" ht="15">
      <c r="A12" s="1"/>
      <c r="B12" s="572" t="s">
        <v>511</v>
      </c>
      <c r="C12" s="590">
        <v>0</v>
      </c>
      <c r="D12" s="62"/>
    </row>
    <row r="13" spans="1:4" ht="15">
      <c r="A13" s="1"/>
      <c r="B13" s="572" t="s">
        <v>512</v>
      </c>
      <c r="C13" s="590">
        <v>0</v>
      </c>
      <c r="D13" s="62"/>
    </row>
    <row r="14" spans="1:4" ht="15">
      <c r="A14" s="1"/>
      <c r="B14" s="572" t="s">
        <v>513</v>
      </c>
      <c r="C14" s="590">
        <v>0</v>
      </c>
      <c r="D14" s="62"/>
    </row>
    <row r="15" spans="1:4" ht="15">
      <c r="A15" s="1"/>
      <c r="B15" s="572" t="s">
        <v>514</v>
      </c>
      <c r="C15" s="590">
        <v>0</v>
      </c>
      <c r="D15" s="62"/>
    </row>
    <row r="16" spans="1:4" ht="15">
      <c r="A16" s="1"/>
      <c r="B16" s="572" t="s">
        <v>515</v>
      </c>
      <c r="C16" s="590">
        <v>0</v>
      </c>
      <c r="D16" s="62"/>
    </row>
    <row r="17" spans="2:3" ht="15" customHeight="1">
      <c r="B17" s="573"/>
      <c r="C17" s="591"/>
    </row>
    <row r="18" spans="1:4" ht="18" customHeight="1">
      <c r="A18" s="1"/>
      <c r="B18" s="571" t="s">
        <v>516</v>
      </c>
      <c r="C18" s="597">
        <f>SUM(C19:C21)</f>
        <v>0</v>
      </c>
      <c r="D18" s="62"/>
    </row>
    <row r="19" spans="1:4" ht="15" customHeight="1">
      <c r="A19" s="1"/>
      <c r="B19" s="574" t="s">
        <v>517</v>
      </c>
      <c r="C19" s="590">
        <v>0</v>
      </c>
      <c r="D19" s="62"/>
    </row>
    <row r="20" spans="1:4" ht="15" customHeight="1">
      <c r="A20" s="1"/>
      <c r="B20" s="574" t="s">
        <v>518</v>
      </c>
      <c r="C20" s="590">
        <v>0</v>
      </c>
      <c r="D20" s="62"/>
    </row>
    <row r="21" spans="1:4" ht="15" customHeight="1">
      <c r="A21" s="1"/>
      <c r="B21" s="574" t="s">
        <v>519</v>
      </c>
      <c r="C21" s="590">
        <v>0</v>
      </c>
      <c r="D21" s="62"/>
    </row>
    <row r="22" spans="2:3" ht="15" customHeight="1">
      <c r="B22" s="570"/>
      <c r="C22" s="589"/>
    </row>
    <row r="23" spans="1:4" ht="15" customHeight="1">
      <c r="A23" s="1"/>
      <c r="B23" s="569" t="s">
        <v>520</v>
      </c>
      <c r="C23" s="588">
        <f>C8+C10-C18</f>
        <v>10454318.24</v>
      </c>
      <c r="D23" s="62"/>
    </row>
    <row r="24" spans="2:3" ht="15" customHeight="1" hidden="1">
      <c r="B24" s="121"/>
      <c r="C24" s="121"/>
    </row>
    <row r="25" spans="2:3" ht="15" customHeight="1" hidden="1">
      <c r="B25" s="575" t="s">
        <v>521</v>
      </c>
      <c r="C25" s="592"/>
    </row>
    <row r="26" spans="2:3" ht="15" customHeight="1" hidden="1">
      <c r="B26" s="576" t="s">
        <v>522</v>
      </c>
      <c r="C26" s="576"/>
    </row>
    <row r="27" spans="2:3" ht="15" customHeight="1" hidden="1">
      <c r="B27" s="576" t="s">
        <v>523</v>
      </c>
      <c r="C27" s="576"/>
    </row>
    <row r="28" spans="2:3" ht="15" customHeight="1" hidden="1">
      <c r="B28" s="577"/>
      <c r="C28" s="577"/>
    </row>
    <row r="29" ht="15" customHeight="1" hidden="1"/>
    <row r="30" ht="15" customHeight="1" hidden="1"/>
    <row r="32" spans="2:3" ht="15">
      <c r="B32" s="34"/>
      <c r="C32" s="34"/>
    </row>
    <row r="33" spans="1:4" ht="15.75" customHeight="1">
      <c r="A33" s="1"/>
      <c r="B33" s="551" t="s">
        <v>0</v>
      </c>
      <c r="C33" s="585"/>
      <c r="D33" s="62"/>
    </row>
    <row r="34" spans="1:4" ht="15.75" customHeight="1">
      <c r="A34" s="1"/>
      <c r="B34" s="552"/>
      <c r="C34" s="586"/>
      <c r="D34" s="62"/>
    </row>
    <row r="35" spans="1:4" ht="15" customHeight="1">
      <c r="A35" s="1"/>
      <c r="B35" s="578" t="s">
        <v>524</v>
      </c>
      <c r="C35" s="593"/>
      <c r="D35" s="62"/>
    </row>
    <row r="36" spans="1:4" ht="15" customHeight="1">
      <c r="A36" s="1"/>
      <c r="B36" s="441" t="s">
        <v>507</v>
      </c>
      <c r="C36" s="467"/>
      <c r="D36" s="62"/>
    </row>
    <row r="37" spans="1:4" ht="15" customHeight="1">
      <c r="A37" s="1"/>
      <c r="B37" s="579" t="s">
        <v>3</v>
      </c>
      <c r="C37" s="594"/>
      <c r="D37" s="62"/>
    </row>
    <row r="38" spans="1:4" ht="15" customHeight="1">
      <c r="A38" s="1"/>
      <c r="B38" s="569" t="s">
        <v>525</v>
      </c>
      <c r="C38" s="588">
        <v>6987916.43</v>
      </c>
      <c r="D38" s="62"/>
    </row>
    <row r="39" spans="2:3" ht="15">
      <c r="B39" s="580"/>
      <c r="C39" s="595"/>
    </row>
    <row r="40" spans="1:4" ht="15" customHeight="1">
      <c r="A40" s="1"/>
      <c r="B40" s="581" t="s">
        <v>526</v>
      </c>
      <c r="C40" s="597">
        <f>SUM(C41:C61)</f>
        <v>304204.8</v>
      </c>
      <c r="D40" s="62"/>
    </row>
    <row r="41" spans="1:4" ht="15" customHeight="1">
      <c r="A41" s="1"/>
      <c r="B41" s="574" t="s">
        <v>527</v>
      </c>
      <c r="C41" s="590">
        <v>0</v>
      </c>
      <c r="D41" s="62"/>
    </row>
    <row r="42" spans="1:4" ht="15" customHeight="1">
      <c r="A42" s="1"/>
      <c r="B42" s="574" t="s">
        <v>528</v>
      </c>
      <c r="C42" s="590">
        <v>0</v>
      </c>
      <c r="D42" s="62"/>
    </row>
    <row r="43" spans="1:4" ht="15" customHeight="1">
      <c r="A43" s="1"/>
      <c r="B43" s="574" t="s">
        <v>529</v>
      </c>
      <c r="C43" s="590">
        <v>3500</v>
      </c>
      <c r="D43" s="62"/>
    </row>
    <row r="44" spans="1:4" ht="15" customHeight="1">
      <c r="A44" s="1"/>
      <c r="B44" s="574" t="s">
        <v>530</v>
      </c>
      <c r="C44" s="590">
        <v>0</v>
      </c>
      <c r="D44" s="62"/>
    </row>
    <row r="45" spans="1:4" ht="15" customHeight="1">
      <c r="A45" s="1"/>
      <c r="B45" s="574" t="s">
        <v>531</v>
      </c>
      <c r="C45" s="590">
        <v>0</v>
      </c>
      <c r="D45" s="62"/>
    </row>
    <row r="46" spans="1:4" ht="15" customHeight="1">
      <c r="A46" s="1"/>
      <c r="B46" s="574" t="s">
        <v>532</v>
      </c>
      <c r="C46" s="590">
        <v>0</v>
      </c>
      <c r="D46" s="62"/>
    </row>
    <row r="47" spans="1:4" ht="15" customHeight="1">
      <c r="A47" s="1"/>
      <c r="B47" s="574" t="s">
        <v>533</v>
      </c>
      <c r="C47" s="590">
        <v>0</v>
      </c>
      <c r="D47" s="62"/>
    </row>
    <row r="48" spans="1:4" ht="15" customHeight="1">
      <c r="A48" s="1"/>
      <c r="B48" s="574" t="s">
        <v>534</v>
      </c>
      <c r="C48" s="590">
        <v>0</v>
      </c>
      <c r="D48" s="62"/>
    </row>
    <row r="49" spans="1:4" ht="15" customHeight="1">
      <c r="A49" s="1"/>
      <c r="B49" s="574" t="s">
        <v>535</v>
      </c>
      <c r="C49" s="590">
        <v>0</v>
      </c>
      <c r="D49" s="62"/>
    </row>
    <row r="50" spans="1:4" ht="15" customHeight="1">
      <c r="A50" s="1"/>
      <c r="B50" s="574" t="s">
        <v>536</v>
      </c>
      <c r="C50" s="590">
        <v>0</v>
      </c>
      <c r="D50" s="62"/>
    </row>
    <row r="51" spans="1:4" ht="15" customHeight="1">
      <c r="A51" s="1"/>
      <c r="B51" s="574" t="s">
        <v>537</v>
      </c>
      <c r="C51" s="590">
        <v>0</v>
      </c>
      <c r="D51" s="62"/>
    </row>
    <row r="52" spans="1:4" ht="15" customHeight="1">
      <c r="A52" s="1"/>
      <c r="B52" s="574" t="s">
        <v>538</v>
      </c>
      <c r="C52" s="590">
        <v>300704.8</v>
      </c>
      <c r="D52" s="62"/>
    </row>
    <row r="53" spans="1:4" ht="15" customHeight="1">
      <c r="A53" s="1"/>
      <c r="B53" s="574" t="s">
        <v>539</v>
      </c>
      <c r="C53" s="590">
        <v>0</v>
      </c>
      <c r="D53" s="62"/>
    </row>
    <row r="54" spans="1:4" ht="15" customHeight="1">
      <c r="A54" s="1"/>
      <c r="B54" s="574" t="s">
        <v>540</v>
      </c>
      <c r="C54" s="590">
        <v>0</v>
      </c>
      <c r="D54" s="62"/>
    </row>
    <row r="55" spans="1:4" ht="15" customHeight="1">
      <c r="A55" s="1"/>
      <c r="B55" s="574" t="s">
        <v>541</v>
      </c>
      <c r="C55" s="590">
        <v>0</v>
      </c>
      <c r="D55" s="62"/>
    </row>
    <row r="56" spans="1:4" ht="15" customHeight="1">
      <c r="A56" s="1"/>
      <c r="B56" s="574" t="s">
        <v>542</v>
      </c>
      <c r="C56" s="590">
        <v>0</v>
      </c>
      <c r="D56" s="62"/>
    </row>
    <row r="57" spans="1:4" ht="15" customHeight="1">
      <c r="A57" s="1"/>
      <c r="B57" s="574" t="s">
        <v>543</v>
      </c>
      <c r="C57" s="590">
        <v>0</v>
      </c>
      <c r="D57" s="62"/>
    </row>
    <row r="58" spans="1:4" ht="15" customHeight="1">
      <c r="A58" s="1"/>
      <c r="B58" s="574" t="s">
        <v>544</v>
      </c>
      <c r="C58" s="590">
        <v>0</v>
      </c>
      <c r="D58" s="62"/>
    </row>
    <row r="59" spans="1:4" ht="15">
      <c r="A59" s="1"/>
      <c r="B59" s="574" t="s">
        <v>545</v>
      </c>
      <c r="C59" s="525">
        <v>0</v>
      </c>
      <c r="D59" s="62"/>
    </row>
    <row r="60" spans="1:4" ht="15">
      <c r="A60" s="1"/>
      <c r="B60" s="574" t="s">
        <v>546</v>
      </c>
      <c r="C60" s="525">
        <v>0</v>
      </c>
      <c r="D60" s="62"/>
    </row>
    <row r="61" spans="1:4" ht="15">
      <c r="A61" s="1"/>
      <c r="B61" s="574" t="s">
        <v>547</v>
      </c>
      <c r="C61" s="525">
        <v>0</v>
      </c>
      <c r="D61" s="62"/>
    </row>
    <row r="62" spans="2:3" ht="15" customHeight="1">
      <c r="B62" s="582"/>
      <c r="C62" s="589"/>
    </row>
    <row r="63" spans="1:4" ht="15" customHeight="1">
      <c r="A63" s="1"/>
      <c r="B63" s="581" t="s">
        <v>548</v>
      </c>
      <c r="C63" s="597">
        <f>SUM(C64:C70)</f>
        <v>0</v>
      </c>
      <c r="D63" s="62"/>
    </row>
    <row r="64" spans="1:4" ht="15">
      <c r="A64" s="1"/>
      <c r="B64" s="572" t="s">
        <v>549</v>
      </c>
      <c r="C64" s="590">
        <v>0</v>
      </c>
      <c r="D64" s="62"/>
    </row>
    <row r="65" spans="1:4" ht="15" customHeight="1">
      <c r="A65" s="1"/>
      <c r="B65" s="574" t="s">
        <v>550</v>
      </c>
      <c r="C65" s="590">
        <v>0</v>
      </c>
      <c r="D65" s="62"/>
    </row>
    <row r="66" spans="1:4" ht="15" customHeight="1">
      <c r="A66" s="1"/>
      <c r="B66" s="574" t="s">
        <v>551</v>
      </c>
      <c r="C66" s="590">
        <v>0</v>
      </c>
      <c r="D66" s="62"/>
    </row>
    <row r="67" spans="1:4" ht="15" customHeight="1">
      <c r="A67" s="1"/>
      <c r="B67" s="574" t="s">
        <v>552</v>
      </c>
      <c r="C67" s="590">
        <v>0</v>
      </c>
      <c r="D67" s="62"/>
    </row>
    <row r="68" spans="1:4" ht="15" customHeight="1">
      <c r="A68" s="1"/>
      <c r="B68" s="574" t="s">
        <v>553</v>
      </c>
      <c r="C68" s="590">
        <v>0</v>
      </c>
      <c r="D68" s="62"/>
    </row>
    <row r="69" spans="1:4" ht="15" customHeight="1">
      <c r="A69" s="1"/>
      <c r="B69" s="574" t="s">
        <v>554</v>
      </c>
      <c r="C69" s="590">
        <v>0</v>
      </c>
      <c r="D69" s="62"/>
    </row>
    <row r="70" spans="1:4" ht="15" customHeight="1">
      <c r="A70" s="1"/>
      <c r="B70" s="574" t="s">
        <v>555</v>
      </c>
      <c r="C70" s="590">
        <v>0</v>
      </c>
      <c r="D70" s="62"/>
    </row>
    <row r="71" spans="2:3" ht="15" customHeight="1">
      <c r="B71" s="582"/>
      <c r="C71" s="596"/>
    </row>
    <row r="72" spans="1:4" ht="15" customHeight="1">
      <c r="A72" s="1"/>
      <c r="B72" s="569" t="s">
        <v>556</v>
      </c>
      <c r="C72" s="588">
        <f>C38-C40+C63</f>
        <v>6683711.63</v>
      </c>
      <c r="D72" s="62"/>
    </row>
    <row r="73" spans="2:3" ht="15">
      <c r="B73" s="121"/>
      <c r="C73" s="121"/>
    </row>
    <row r="74" spans="2:6" ht="15" customHeight="1">
      <c r="B74" s="532" t="s">
        <v>22</v>
      </c>
      <c r="C74" s="532"/>
      <c r="D74" s="566"/>
      <c r="E74" s="566"/>
      <c r="F74" s="566"/>
    </row>
    <row r="75" spans="2:5" ht="15" customHeight="1">
      <c r="B75" s="410"/>
      <c r="C75" s="399"/>
      <c r="D75" s="399"/>
      <c r="E75" s="399"/>
    </row>
    <row r="76" spans="2:3" ht="15" customHeight="1">
      <c r="B76" s="464" t="s">
        <v>182</v>
      </c>
      <c r="C76" s="464"/>
    </row>
    <row r="77" spans="2:3" ht="14.25" customHeight="1">
      <c r="B77" s="583" t="s">
        <v>557</v>
      </c>
      <c r="C77" s="583"/>
    </row>
    <row r="78" spans="2:3" ht="15" customHeight="1">
      <c r="B78" s="584"/>
      <c r="C78" s="584"/>
    </row>
    <row r="79" spans="2:3" ht="15" customHeight="1">
      <c r="B79" s="320"/>
      <c r="C79" s="320"/>
    </row>
    <row r="82" spans="2:3" ht="15" customHeight="1">
      <c r="B82" s="464" t="s">
        <v>182</v>
      </c>
      <c r="C82" s="464"/>
    </row>
    <row r="83" spans="2:3" ht="14.25" customHeight="1">
      <c r="B83" s="583" t="s">
        <v>558</v>
      </c>
      <c r="C83" s="583"/>
    </row>
    <row r="84" spans="2:3" ht="15" customHeight="1">
      <c r="B84" s="584"/>
      <c r="C84" s="584"/>
    </row>
    <row r="85" spans="2:3" ht="15" customHeight="1">
      <c r="B85" s="320"/>
      <c r="C85" s="320"/>
    </row>
  </sheetData>
  <sheetProtection/>
  <mergeCells count="16">
    <mergeCell ref="B74:C74"/>
    <mergeCell ref="B77:C78"/>
    <mergeCell ref="B83:C84"/>
    <mergeCell ref="B36:C36"/>
    <mergeCell ref="B37:C37"/>
    <mergeCell ref="B35:C35"/>
    <mergeCell ref="B4:C4"/>
    <mergeCell ref="B34:C34"/>
    <mergeCell ref="B3:C3"/>
    <mergeCell ref="B5:C5"/>
    <mergeCell ref="B6:C6"/>
    <mergeCell ref="B7:C7"/>
    <mergeCell ref="B33:C33"/>
    <mergeCell ref="B26:C26"/>
    <mergeCell ref="B27:C27"/>
    <mergeCell ref="B28:C28"/>
  </mergeCells>
  <printOptions/>
  <pageMargins left="0.75" right="0.75" top="1" bottom="1" header="0.5" footer="0.5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60" zoomScalePageLayoutView="0" workbookViewId="0" topLeftCell="A1">
      <selection activeCell="D3" sqref="D3:J3"/>
    </sheetView>
  </sheetViews>
  <sheetFormatPr defaultColWidth="11.421875" defaultRowHeight="15"/>
  <cols>
    <col min="1" max="1" width="4.7109375" style="0" customWidth="1"/>
    <col min="2" max="2" width="3.00390625" style="0" customWidth="1"/>
    <col min="3" max="3" width="27.57421875" style="0" customWidth="1"/>
    <col min="4" max="4" width="37.8515625" style="0" customWidth="1"/>
    <col min="5" max="6" width="19.57421875" style="0" customWidth="1"/>
    <col min="7" max="7" width="3.00390625" style="0" customWidth="1"/>
    <col min="8" max="9" width="27.57421875" style="0" customWidth="1"/>
    <col min="10" max="11" width="19.57421875" style="0" customWidth="1"/>
    <col min="12" max="12" width="3.00390625" style="0" customWidth="1"/>
    <col min="13" max="13" width="1.7109375" style="0" customWidth="1"/>
  </cols>
  <sheetData>
    <row r="1" spans="2:12" ht="15.75" customHeight="1">
      <c r="B1" s="113"/>
      <c r="C1" s="113"/>
      <c r="D1" s="135" t="s">
        <v>0</v>
      </c>
      <c r="E1" s="135"/>
      <c r="F1" s="135"/>
      <c r="G1" s="135"/>
      <c r="H1" s="135"/>
      <c r="I1" s="135"/>
      <c r="J1" s="135"/>
      <c r="K1" s="113"/>
      <c r="L1" s="113"/>
    </row>
    <row r="2" spans="4:13" ht="15.75" customHeight="1">
      <c r="D2" s="135"/>
      <c r="E2" s="135"/>
      <c r="F2" s="135"/>
      <c r="G2" s="135"/>
      <c r="H2" s="135"/>
      <c r="I2" s="135"/>
      <c r="J2" s="135"/>
      <c r="L2" s="163"/>
      <c r="M2" s="163"/>
    </row>
    <row r="3" spans="3:13" ht="15.75">
      <c r="C3" s="122"/>
      <c r="D3" s="135" t="s">
        <v>145</v>
      </c>
      <c r="E3" s="135"/>
      <c r="F3" s="135"/>
      <c r="G3" s="135"/>
      <c r="H3" s="135"/>
      <c r="I3" s="135"/>
      <c r="J3" s="135"/>
      <c r="K3" s="124"/>
      <c r="L3" s="124"/>
      <c r="M3" s="168"/>
    </row>
    <row r="4" spans="3:13" ht="15">
      <c r="C4" s="123"/>
      <c r="D4" s="67" t="s">
        <v>146</v>
      </c>
      <c r="E4" s="67"/>
      <c r="F4" s="67"/>
      <c r="G4" s="67"/>
      <c r="H4" s="67"/>
      <c r="I4" s="67"/>
      <c r="J4" s="67"/>
      <c r="K4" s="124"/>
      <c r="L4" s="124"/>
      <c r="M4" s="168"/>
    </row>
    <row r="5" spans="3:13" ht="15">
      <c r="C5" s="124"/>
      <c r="D5" s="136" t="s">
        <v>3</v>
      </c>
      <c r="E5" s="136"/>
      <c r="F5" s="136"/>
      <c r="G5" s="136"/>
      <c r="H5" s="136"/>
      <c r="I5" s="136"/>
      <c r="J5" s="136"/>
      <c r="K5" s="124"/>
      <c r="L5" s="124"/>
      <c r="M5" s="168"/>
    </row>
    <row r="6" spans="2:13" ht="3" customHeight="1">
      <c r="B6" s="114"/>
      <c r="C6" s="114"/>
      <c r="D6" s="114"/>
      <c r="E6" s="114"/>
      <c r="F6" s="114"/>
      <c r="G6" s="146"/>
      <c r="H6" s="114"/>
      <c r="I6" s="114"/>
      <c r="J6" s="114"/>
      <c r="K6" s="114"/>
      <c r="L6" s="163"/>
      <c r="M6" s="163"/>
    </row>
    <row r="7" spans="2:12" ht="3" customHeight="1">
      <c r="B7" s="115"/>
      <c r="C7" s="115"/>
      <c r="D7" s="115"/>
      <c r="E7" s="115"/>
      <c r="F7" s="115"/>
      <c r="G7" s="147"/>
      <c r="H7" s="115"/>
      <c r="I7" s="115"/>
      <c r="J7" s="115"/>
      <c r="K7" s="115"/>
      <c r="L7" s="34"/>
    </row>
    <row r="8" spans="1:13" ht="15">
      <c r="A8" s="1"/>
      <c r="B8" s="116"/>
      <c r="C8" s="125" t="s">
        <v>75</v>
      </c>
      <c r="D8" s="125"/>
      <c r="E8" s="141" t="s">
        <v>121</v>
      </c>
      <c r="F8" s="141" t="s">
        <v>122</v>
      </c>
      <c r="G8" s="148"/>
      <c r="H8" s="125" t="s">
        <v>75</v>
      </c>
      <c r="I8" s="125"/>
      <c r="J8" s="141" t="s">
        <v>121</v>
      </c>
      <c r="K8" s="141" t="s">
        <v>122</v>
      </c>
      <c r="L8" s="164"/>
      <c r="M8" s="169"/>
    </row>
    <row r="9" spans="1:13" ht="15">
      <c r="A9" s="1"/>
      <c r="B9" s="117"/>
      <c r="C9" s="126"/>
      <c r="D9" s="126"/>
      <c r="E9" s="142"/>
      <c r="F9" s="142"/>
      <c r="G9" s="149"/>
      <c r="H9" s="126"/>
      <c r="I9" s="126"/>
      <c r="J9" s="142"/>
      <c r="K9" s="142"/>
      <c r="L9" s="165"/>
      <c r="M9" s="169"/>
    </row>
    <row r="10" spans="1:13" ht="3" customHeight="1">
      <c r="A10" s="1"/>
      <c r="B10" s="118"/>
      <c r="C10" s="114"/>
      <c r="D10" s="114"/>
      <c r="E10" s="114"/>
      <c r="F10" s="114"/>
      <c r="G10" s="146"/>
      <c r="H10" s="114"/>
      <c r="I10" s="114"/>
      <c r="J10" s="114"/>
      <c r="K10" s="114"/>
      <c r="L10" s="109"/>
      <c r="M10" s="75"/>
    </row>
    <row r="11" spans="1:13" ht="3" customHeight="1">
      <c r="A11" s="1"/>
      <c r="B11" s="118"/>
      <c r="C11" s="114"/>
      <c r="D11" s="114"/>
      <c r="E11" s="114"/>
      <c r="F11" s="114"/>
      <c r="G11" s="146"/>
      <c r="H11" s="114"/>
      <c r="I11" s="114"/>
      <c r="J11" s="114"/>
      <c r="K11" s="114"/>
      <c r="L11" s="109"/>
      <c r="M11" s="62"/>
    </row>
    <row r="12" spans="1:13" ht="15">
      <c r="A12" s="1"/>
      <c r="B12" s="76"/>
      <c r="C12" s="85" t="s">
        <v>123</v>
      </c>
      <c r="D12" s="85"/>
      <c r="E12" s="143"/>
      <c r="F12" s="145"/>
      <c r="G12" s="150"/>
      <c r="H12" s="85" t="s">
        <v>147</v>
      </c>
      <c r="I12" s="85"/>
      <c r="J12" s="124"/>
      <c r="K12" s="124"/>
      <c r="L12" s="108"/>
      <c r="M12" s="76"/>
    </row>
    <row r="13" spans="1:13" ht="15">
      <c r="A13" s="1"/>
      <c r="B13" s="76"/>
      <c r="C13" s="127"/>
      <c r="D13" s="124"/>
      <c r="E13" s="98"/>
      <c r="F13" s="98"/>
      <c r="G13" s="150"/>
      <c r="H13" s="127"/>
      <c r="I13" s="124"/>
      <c r="J13" s="123"/>
      <c r="K13" s="123"/>
      <c r="L13" s="108"/>
      <c r="M13" s="76"/>
    </row>
    <row r="14" spans="1:13" ht="15">
      <c r="A14" s="1"/>
      <c r="B14" s="76"/>
      <c r="C14" s="128" t="s">
        <v>124</v>
      </c>
      <c r="D14" s="128"/>
      <c r="E14" s="98"/>
      <c r="F14" s="98"/>
      <c r="G14" s="150"/>
      <c r="H14" s="128" t="s">
        <v>148</v>
      </c>
      <c r="I14" s="128"/>
      <c r="J14" s="98"/>
      <c r="K14" s="98"/>
      <c r="L14" s="108"/>
      <c r="M14" s="76"/>
    </row>
    <row r="15" spans="1:13" ht="5.25" customHeight="1">
      <c r="A15" s="1"/>
      <c r="B15" s="75"/>
      <c r="C15" s="90"/>
      <c r="D15" s="94"/>
      <c r="E15" s="48"/>
      <c r="F15" s="48"/>
      <c r="H15" s="90"/>
      <c r="I15" s="94"/>
      <c r="J15" s="48"/>
      <c r="K15" s="48"/>
      <c r="L15" s="109"/>
      <c r="M15" s="62"/>
    </row>
    <row r="16" spans="1:13" ht="12" customHeight="1">
      <c r="A16" s="1"/>
      <c r="B16" s="75"/>
      <c r="C16" s="86" t="s">
        <v>125</v>
      </c>
      <c r="D16" s="86"/>
      <c r="E16" s="99">
        <v>5139304.67</v>
      </c>
      <c r="F16" s="99">
        <v>2485159.05</v>
      </c>
      <c r="G16" s="151"/>
      <c r="H16" s="86" t="s">
        <v>149</v>
      </c>
      <c r="I16" s="86"/>
      <c r="J16" s="99">
        <v>786393.39</v>
      </c>
      <c r="K16" s="99">
        <v>1602981.6</v>
      </c>
      <c r="L16" s="166"/>
      <c r="M16" s="62"/>
    </row>
    <row r="17" spans="1:13" ht="12" customHeight="1">
      <c r="A17" s="1"/>
      <c r="B17" s="75"/>
      <c r="C17" s="86" t="s">
        <v>126</v>
      </c>
      <c r="D17" s="86"/>
      <c r="E17" s="99">
        <v>147645.59</v>
      </c>
      <c r="F17" s="99">
        <v>148547.37</v>
      </c>
      <c r="G17" s="151"/>
      <c r="H17" s="86" t="s">
        <v>150</v>
      </c>
      <c r="I17" s="86"/>
      <c r="J17" s="99">
        <v>0</v>
      </c>
      <c r="K17" s="99">
        <v>0</v>
      </c>
      <c r="L17" s="166"/>
      <c r="M17" s="62"/>
    </row>
    <row r="18" spans="1:13" ht="12" customHeight="1">
      <c r="A18" s="1"/>
      <c r="B18" s="75"/>
      <c r="C18" s="86" t="s">
        <v>127</v>
      </c>
      <c r="D18" s="86"/>
      <c r="E18" s="99">
        <v>0</v>
      </c>
      <c r="F18" s="99">
        <v>0</v>
      </c>
      <c r="G18" s="151"/>
      <c r="H18" s="86" t="s">
        <v>151</v>
      </c>
      <c r="I18" s="86"/>
      <c r="J18" s="99">
        <v>0</v>
      </c>
      <c r="K18" s="99">
        <v>0</v>
      </c>
      <c r="L18" s="166"/>
      <c r="M18" s="62"/>
    </row>
    <row r="19" spans="1:13" ht="12" customHeight="1">
      <c r="A19" s="1"/>
      <c r="B19" s="75"/>
      <c r="C19" s="86" t="s">
        <v>128</v>
      </c>
      <c r="D19" s="86"/>
      <c r="E19" s="99">
        <v>0</v>
      </c>
      <c r="F19" s="99">
        <v>0</v>
      </c>
      <c r="G19" s="151"/>
      <c r="H19" s="86" t="s">
        <v>152</v>
      </c>
      <c r="I19" s="86"/>
      <c r="J19" s="99">
        <v>0</v>
      </c>
      <c r="K19" s="99">
        <v>0</v>
      </c>
      <c r="L19" s="166"/>
      <c r="M19" s="62"/>
    </row>
    <row r="20" spans="1:13" ht="12" customHeight="1">
      <c r="A20" s="1"/>
      <c r="B20" s="75"/>
      <c r="C20" s="86" t="s">
        <v>129</v>
      </c>
      <c r="D20" s="86"/>
      <c r="E20" s="99">
        <v>0</v>
      </c>
      <c r="F20" s="99">
        <v>0</v>
      </c>
      <c r="G20" s="151"/>
      <c r="H20" s="86" t="s">
        <v>153</v>
      </c>
      <c r="I20" s="86"/>
      <c r="J20" s="99">
        <v>0</v>
      </c>
      <c r="K20" s="99">
        <v>0</v>
      </c>
      <c r="L20" s="166"/>
      <c r="M20" s="62"/>
    </row>
    <row r="21" spans="1:13" ht="12" customHeight="1">
      <c r="A21" s="1"/>
      <c r="B21" s="75"/>
      <c r="C21" s="86" t="s">
        <v>130</v>
      </c>
      <c r="D21" s="86"/>
      <c r="E21" s="99">
        <v>0</v>
      </c>
      <c r="F21" s="99">
        <v>0</v>
      </c>
      <c r="G21" s="151"/>
      <c r="H21" s="157" t="s">
        <v>154</v>
      </c>
      <c r="I21" s="157"/>
      <c r="J21" s="99">
        <v>0</v>
      </c>
      <c r="K21" s="99">
        <v>0</v>
      </c>
      <c r="L21" s="166"/>
      <c r="M21" s="62"/>
    </row>
    <row r="22" spans="1:13" ht="12" customHeight="1">
      <c r="A22" s="1"/>
      <c r="B22" s="75"/>
      <c r="C22" s="86" t="s">
        <v>131</v>
      </c>
      <c r="D22" s="86"/>
      <c r="E22" s="99">
        <v>0</v>
      </c>
      <c r="F22" s="99">
        <v>0</v>
      </c>
      <c r="G22" s="151"/>
      <c r="H22" s="86" t="s">
        <v>155</v>
      </c>
      <c r="I22" s="86"/>
      <c r="J22" s="99">
        <v>0</v>
      </c>
      <c r="K22" s="99">
        <v>0</v>
      </c>
      <c r="L22" s="166"/>
      <c r="M22" s="62"/>
    </row>
    <row r="23" spans="1:13" ht="12" customHeight="1">
      <c r="A23" s="1"/>
      <c r="B23" s="75"/>
      <c r="C23" s="129"/>
      <c r="D23" s="87"/>
      <c r="E23" s="100"/>
      <c r="F23" s="100"/>
      <c r="G23" s="151"/>
      <c r="H23" s="86" t="s">
        <v>156</v>
      </c>
      <c r="I23" s="86"/>
      <c r="J23" s="99">
        <v>0</v>
      </c>
      <c r="K23" s="99">
        <v>0</v>
      </c>
      <c r="L23" s="166"/>
      <c r="M23" s="62"/>
    </row>
    <row r="24" spans="1:13" ht="15">
      <c r="A24" s="1"/>
      <c r="B24" s="119"/>
      <c r="C24" s="128" t="s">
        <v>132</v>
      </c>
      <c r="D24" s="128"/>
      <c r="E24" s="122">
        <f>SUM(E16:E22)</f>
        <v>5286950.26</v>
      </c>
      <c r="F24" s="122">
        <f>SUM(F16:F22)</f>
        <v>2633706.42</v>
      </c>
      <c r="G24" s="152"/>
      <c r="H24" s="127"/>
      <c r="I24" s="124"/>
      <c r="J24" s="122"/>
      <c r="K24" s="122"/>
      <c r="L24" s="167"/>
      <c r="M24" s="76"/>
    </row>
    <row r="25" spans="1:13" ht="15">
      <c r="A25" s="1"/>
      <c r="B25" s="119"/>
      <c r="C25" s="127"/>
      <c r="D25" s="137"/>
      <c r="E25" s="122"/>
      <c r="F25" s="122"/>
      <c r="G25" s="152"/>
      <c r="H25" s="128" t="s">
        <v>157</v>
      </c>
      <c r="I25" s="128"/>
      <c r="J25" s="122">
        <f>SUM(J16:J23)</f>
        <v>786393.39</v>
      </c>
      <c r="K25" s="122">
        <f>SUM(K16:K23)</f>
        <v>1602981.6</v>
      </c>
      <c r="L25" s="167"/>
      <c r="M25" s="76"/>
    </row>
    <row r="26" spans="1:13" ht="15">
      <c r="A26" s="1"/>
      <c r="B26" s="76"/>
      <c r="C26" s="130"/>
      <c r="D26" s="130"/>
      <c r="E26" s="143"/>
      <c r="F26" s="143"/>
      <c r="G26" s="153"/>
      <c r="H26" s="158"/>
      <c r="I26" s="159"/>
      <c r="J26" s="143"/>
      <c r="K26" s="143"/>
      <c r="L26" s="167"/>
      <c r="M26" s="76"/>
    </row>
    <row r="27" spans="1:13" ht="15">
      <c r="A27" s="1"/>
      <c r="B27" s="76"/>
      <c r="C27" s="128" t="s">
        <v>133</v>
      </c>
      <c r="D27" s="128"/>
      <c r="E27" s="143"/>
      <c r="F27" s="143"/>
      <c r="G27" s="153"/>
      <c r="H27" s="128" t="s">
        <v>158</v>
      </c>
      <c r="I27" s="128"/>
      <c r="J27" s="143"/>
      <c r="K27" s="143"/>
      <c r="L27" s="167"/>
      <c r="M27" s="76"/>
    </row>
    <row r="28" spans="1:13" ht="12" customHeight="1">
      <c r="A28" s="1"/>
      <c r="B28" s="75"/>
      <c r="C28" s="129"/>
      <c r="D28" s="129"/>
      <c r="E28" s="105"/>
      <c r="F28" s="105"/>
      <c r="G28" s="151"/>
      <c r="H28" s="129"/>
      <c r="I28" s="87"/>
      <c r="J28" s="105"/>
      <c r="K28" s="105"/>
      <c r="L28" s="166"/>
      <c r="M28" s="62"/>
    </row>
    <row r="29" spans="1:13" ht="12" customHeight="1">
      <c r="A29" s="1"/>
      <c r="B29" s="75"/>
      <c r="C29" s="86" t="s">
        <v>134</v>
      </c>
      <c r="D29" s="86"/>
      <c r="E29" s="99">
        <v>0</v>
      </c>
      <c r="F29" s="99">
        <v>0</v>
      </c>
      <c r="G29" s="151"/>
      <c r="H29" s="86" t="s">
        <v>159</v>
      </c>
      <c r="I29" s="86"/>
      <c r="J29" s="99">
        <v>0</v>
      </c>
      <c r="K29" s="99">
        <v>0</v>
      </c>
      <c r="L29" s="166"/>
      <c r="M29" s="62"/>
    </row>
    <row r="30" spans="1:13" ht="12" customHeight="1">
      <c r="A30" s="1"/>
      <c r="B30" s="75"/>
      <c r="C30" s="86" t="s">
        <v>135</v>
      </c>
      <c r="D30" s="86"/>
      <c r="E30" s="99">
        <v>0</v>
      </c>
      <c r="F30" s="99">
        <v>0</v>
      </c>
      <c r="G30" s="151"/>
      <c r="H30" s="86" t="s">
        <v>160</v>
      </c>
      <c r="I30" s="86"/>
      <c r="J30" s="99">
        <v>0</v>
      </c>
      <c r="K30" s="99">
        <v>0</v>
      </c>
      <c r="L30" s="166"/>
      <c r="M30" s="62"/>
    </row>
    <row r="31" spans="1:13" ht="12" customHeight="1">
      <c r="A31" s="1"/>
      <c r="B31" s="75"/>
      <c r="C31" s="86" t="s">
        <v>136</v>
      </c>
      <c r="D31" s="86"/>
      <c r="E31" s="99">
        <v>80350174.96</v>
      </c>
      <c r="F31" s="99">
        <v>80049470.16</v>
      </c>
      <c r="G31" s="151"/>
      <c r="H31" s="86" t="s">
        <v>161</v>
      </c>
      <c r="I31" s="86"/>
      <c r="J31" s="99">
        <v>0</v>
      </c>
      <c r="K31" s="99">
        <v>0</v>
      </c>
      <c r="L31" s="166"/>
      <c r="M31" s="62"/>
    </row>
    <row r="32" spans="1:13" ht="12" customHeight="1">
      <c r="A32" s="1"/>
      <c r="B32" s="75"/>
      <c r="C32" s="86" t="s">
        <v>137</v>
      </c>
      <c r="D32" s="86"/>
      <c r="E32" s="99">
        <v>14843897.53</v>
      </c>
      <c r="F32" s="99">
        <v>14840397.53</v>
      </c>
      <c r="G32" s="151"/>
      <c r="H32" s="86" t="s">
        <v>162</v>
      </c>
      <c r="I32" s="86"/>
      <c r="J32" s="99">
        <v>0</v>
      </c>
      <c r="K32" s="99">
        <v>0</v>
      </c>
      <c r="L32" s="166"/>
      <c r="M32" s="62"/>
    </row>
    <row r="33" spans="1:13" ht="12" customHeight="1">
      <c r="A33" s="1"/>
      <c r="B33" s="75"/>
      <c r="C33" s="86" t="s">
        <v>138</v>
      </c>
      <c r="D33" s="86"/>
      <c r="E33" s="99">
        <v>174000</v>
      </c>
      <c r="F33" s="99">
        <v>174000</v>
      </c>
      <c r="G33" s="151"/>
      <c r="H33" s="157" t="s">
        <v>163</v>
      </c>
      <c r="I33" s="157"/>
      <c r="J33" s="99">
        <v>0</v>
      </c>
      <c r="K33" s="99">
        <v>0</v>
      </c>
      <c r="L33" s="166"/>
      <c r="M33" s="62"/>
    </row>
    <row r="34" spans="1:13" ht="12" customHeight="1">
      <c r="A34" s="1"/>
      <c r="B34" s="75"/>
      <c r="C34" s="86" t="s">
        <v>139</v>
      </c>
      <c r="D34" s="86"/>
      <c r="E34" s="99">
        <v>-4238979.27</v>
      </c>
      <c r="F34" s="99">
        <v>-4238979.27</v>
      </c>
      <c r="G34" s="151"/>
      <c r="H34" s="86" t="s">
        <v>164</v>
      </c>
      <c r="I34" s="86"/>
      <c r="J34" s="99">
        <v>0</v>
      </c>
      <c r="K34" s="99">
        <v>0</v>
      </c>
      <c r="L34" s="166"/>
      <c r="M34" s="62"/>
    </row>
    <row r="35" spans="1:13" ht="12" customHeight="1">
      <c r="A35" s="1"/>
      <c r="B35" s="75"/>
      <c r="C35" s="86" t="s">
        <v>140</v>
      </c>
      <c r="D35" s="86"/>
      <c r="E35" s="99">
        <v>0</v>
      </c>
      <c r="F35" s="99">
        <v>0</v>
      </c>
      <c r="G35" s="151"/>
      <c r="H35" s="129"/>
      <c r="I35" s="87"/>
      <c r="J35" s="105"/>
      <c r="K35" s="105"/>
      <c r="L35" s="166"/>
      <c r="M35" s="62"/>
    </row>
    <row r="36" spans="1:13" ht="12.75" customHeight="1">
      <c r="A36" s="1"/>
      <c r="B36" s="75"/>
      <c r="C36" s="86" t="s">
        <v>141</v>
      </c>
      <c r="D36" s="86"/>
      <c r="E36" s="99">
        <v>0</v>
      </c>
      <c r="F36" s="99">
        <v>0</v>
      </c>
      <c r="G36" s="151"/>
      <c r="H36" s="128" t="s">
        <v>165</v>
      </c>
      <c r="I36" s="128"/>
      <c r="J36" s="122">
        <f>SUM(J29:J34)</f>
        <v>0</v>
      </c>
      <c r="K36" s="122">
        <f>SUM(K29:K34)</f>
        <v>0</v>
      </c>
      <c r="L36" s="166"/>
      <c r="M36" s="62"/>
    </row>
    <row r="37" spans="1:13" ht="12.75" customHeight="1">
      <c r="A37" s="1"/>
      <c r="B37" s="75"/>
      <c r="C37" s="86" t="s">
        <v>142</v>
      </c>
      <c r="D37" s="86"/>
      <c r="E37" s="99">
        <v>0</v>
      </c>
      <c r="F37" s="99">
        <v>0</v>
      </c>
      <c r="G37" s="151"/>
      <c r="H37" s="127"/>
      <c r="I37" s="137"/>
      <c r="J37" s="122"/>
      <c r="K37" s="122"/>
      <c r="L37" s="166"/>
      <c r="M37" s="62"/>
    </row>
    <row r="38" spans="1:13" ht="12.75" customHeight="1">
      <c r="A38" s="1"/>
      <c r="B38" s="75"/>
      <c r="C38" s="129"/>
      <c r="D38" s="87"/>
      <c r="E38" s="100"/>
      <c r="F38" s="100"/>
      <c r="G38" s="151"/>
      <c r="H38" s="128" t="s">
        <v>166</v>
      </c>
      <c r="I38" s="128"/>
      <c r="J38" s="122">
        <f>J36+J25</f>
        <v>786393.39</v>
      </c>
      <c r="K38" s="122">
        <f>K36+K25</f>
        <v>1602981.6</v>
      </c>
      <c r="L38" s="166"/>
      <c r="M38" s="62"/>
    </row>
    <row r="39" spans="1:13" ht="12.75" customHeight="1">
      <c r="A39" s="1"/>
      <c r="B39" s="120"/>
      <c r="C39" s="128" t="s">
        <v>143</v>
      </c>
      <c r="D39" s="128"/>
      <c r="E39" s="112">
        <f>SUM(E29:E37)</f>
        <v>91129093.22</v>
      </c>
      <c r="F39" s="112">
        <f>SUM(F29:F37)</f>
        <v>90824888.42</v>
      </c>
      <c r="G39" s="154"/>
      <c r="H39" s="127"/>
      <c r="I39" s="160"/>
      <c r="J39" s="122"/>
      <c r="K39" s="122"/>
      <c r="L39" s="166"/>
      <c r="M39" s="62"/>
    </row>
    <row r="40" spans="1:13" ht="12.75" customHeight="1">
      <c r="A40" s="1"/>
      <c r="B40" s="75"/>
      <c r="C40" s="130"/>
      <c r="D40" s="127"/>
      <c r="E40" s="143"/>
      <c r="F40" s="143"/>
      <c r="G40" s="151"/>
      <c r="H40" s="85" t="s">
        <v>167</v>
      </c>
      <c r="I40" s="85"/>
      <c r="J40" s="143"/>
      <c r="K40" s="143"/>
      <c r="L40" s="166"/>
      <c r="M40" s="62"/>
    </row>
    <row r="41" spans="1:13" ht="12.75" customHeight="1">
      <c r="A41" s="1"/>
      <c r="B41" s="75"/>
      <c r="C41" s="128" t="s">
        <v>144</v>
      </c>
      <c r="D41" s="128"/>
      <c r="E41" s="122">
        <f>E24+E39</f>
        <v>96416043.48</v>
      </c>
      <c r="F41" s="122">
        <f>F24+F39</f>
        <v>93458594.84</v>
      </c>
      <c r="G41" s="151"/>
      <c r="H41" s="127"/>
      <c r="I41" s="160"/>
      <c r="J41" s="143"/>
      <c r="K41" s="143"/>
      <c r="L41" s="166"/>
      <c r="M41" s="62"/>
    </row>
    <row r="42" spans="1:13" ht="12.75" customHeight="1">
      <c r="A42" s="1"/>
      <c r="B42" s="75"/>
      <c r="C42" s="129"/>
      <c r="D42" s="129"/>
      <c r="E42" s="105"/>
      <c r="F42" s="105"/>
      <c r="G42" s="151"/>
      <c r="H42" s="128" t="s">
        <v>168</v>
      </c>
      <c r="I42" s="128"/>
      <c r="J42" s="122">
        <f>SUM(J44:J46)</f>
        <v>57365976.09</v>
      </c>
      <c r="K42" s="122">
        <f>SUM(K44:K46)</f>
        <v>57365976.09</v>
      </c>
      <c r="L42" s="166"/>
      <c r="M42" s="62"/>
    </row>
    <row r="43" spans="1:13" ht="12" customHeight="1">
      <c r="A43" s="1"/>
      <c r="B43" s="75"/>
      <c r="C43" s="129"/>
      <c r="D43" s="129"/>
      <c r="E43" s="105"/>
      <c r="F43" s="105"/>
      <c r="G43" s="151"/>
      <c r="H43" s="129"/>
      <c r="I43" s="93"/>
      <c r="J43" s="105"/>
      <c r="K43" s="105"/>
      <c r="L43" s="166"/>
      <c r="M43" s="62"/>
    </row>
    <row r="44" spans="1:13" ht="12" customHeight="1">
      <c r="A44" s="1"/>
      <c r="B44" s="75"/>
      <c r="C44" s="129"/>
      <c r="D44" s="129"/>
      <c r="E44" s="105"/>
      <c r="F44" s="105"/>
      <c r="H44" s="86" t="s">
        <v>103</v>
      </c>
      <c r="I44" s="86"/>
      <c r="J44" s="99">
        <v>0</v>
      </c>
      <c r="K44" s="99">
        <v>0</v>
      </c>
      <c r="L44" s="166"/>
      <c r="M44" s="62"/>
    </row>
    <row r="45" spans="1:13" ht="12" customHeight="1">
      <c r="A45" s="1"/>
      <c r="B45" s="75"/>
      <c r="C45" s="129"/>
      <c r="D45" s="138"/>
      <c r="E45" s="138"/>
      <c r="F45" s="48"/>
      <c r="H45" s="86" t="s">
        <v>169</v>
      </c>
      <c r="I45" s="86"/>
      <c r="J45" s="99">
        <v>0</v>
      </c>
      <c r="K45" s="99">
        <v>0</v>
      </c>
      <c r="L45" s="166"/>
      <c r="M45" s="62"/>
    </row>
    <row r="46" spans="1:13" ht="12" customHeight="1">
      <c r="A46" s="1"/>
      <c r="B46" s="75"/>
      <c r="C46" s="129"/>
      <c r="D46" s="138"/>
      <c r="E46" s="138"/>
      <c r="F46" s="48"/>
      <c r="H46" s="86" t="s">
        <v>170</v>
      </c>
      <c r="I46" s="86"/>
      <c r="J46" s="99">
        <v>57365976.09</v>
      </c>
      <c r="K46" s="99">
        <v>57365976.09</v>
      </c>
      <c r="L46" s="166"/>
      <c r="M46" s="62"/>
    </row>
    <row r="47" spans="1:13" ht="12" customHeight="1">
      <c r="A47" s="1"/>
      <c r="B47" s="75"/>
      <c r="C47" s="129"/>
      <c r="D47" s="138"/>
      <c r="E47" s="138"/>
      <c r="F47" s="48"/>
      <c r="H47" s="129"/>
      <c r="I47" s="93"/>
      <c r="J47" s="105"/>
      <c r="K47" s="105"/>
      <c r="L47" s="166"/>
      <c r="M47" s="62"/>
    </row>
    <row r="48" spans="1:13" ht="12.75" customHeight="1">
      <c r="A48" s="1"/>
      <c r="B48" s="75"/>
      <c r="C48" s="129"/>
      <c r="D48" s="138"/>
      <c r="E48" s="138"/>
      <c r="F48" s="48"/>
      <c r="H48" s="128" t="s">
        <v>171</v>
      </c>
      <c r="I48" s="128"/>
      <c r="J48" s="122">
        <f>SUM(J49:J54)</f>
        <v>38263674</v>
      </c>
      <c r="K48" s="122">
        <f>SUM(K49:K54)</f>
        <v>34489617.43000001</v>
      </c>
      <c r="L48" s="166"/>
      <c r="M48" s="62"/>
    </row>
    <row r="49" spans="1:13" ht="12" customHeight="1">
      <c r="A49" s="1"/>
      <c r="B49" s="75"/>
      <c r="C49" s="129"/>
      <c r="D49" s="138"/>
      <c r="E49" s="138"/>
      <c r="F49" s="48"/>
      <c r="H49" s="88"/>
      <c r="I49" s="93"/>
      <c r="J49" s="162"/>
      <c r="K49" s="162"/>
      <c r="L49" s="166"/>
      <c r="M49" s="62"/>
    </row>
    <row r="50" spans="1:13" ht="12" customHeight="1">
      <c r="A50" s="1"/>
      <c r="B50" s="75"/>
      <c r="C50" s="129"/>
      <c r="D50" s="138"/>
      <c r="E50" s="138"/>
      <c r="F50" s="48"/>
      <c r="H50" s="86" t="s">
        <v>172</v>
      </c>
      <c r="I50" s="86"/>
      <c r="J50" s="99">
        <v>3770606.61</v>
      </c>
      <c r="K50" s="99">
        <v>11338554.81</v>
      </c>
      <c r="L50" s="166"/>
      <c r="M50" s="62"/>
    </row>
    <row r="51" spans="1:13" ht="12" customHeight="1">
      <c r="A51" s="1"/>
      <c r="B51" s="75"/>
      <c r="C51" s="129"/>
      <c r="D51" s="138"/>
      <c r="E51" s="138"/>
      <c r="F51" s="48"/>
      <c r="H51" s="86" t="s">
        <v>173</v>
      </c>
      <c r="I51" s="86"/>
      <c r="J51" s="99">
        <v>31973573.73</v>
      </c>
      <c r="K51" s="99">
        <v>20631584.96</v>
      </c>
      <c r="L51" s="166"/>
      <c r="M51" s="62"/>
    </row>
    <row r="52" spans="1:13" ht="12" customHeight="1">
      <c r="A52" s="1"/>
      <c r="B52" s="75"/>
      <c r="C52" s="129"/>
      <c r="D52" s="138"/>
      <c r="E52" s="138"/>
      <c r="F52" s="48"/>
      <c r="H52" s="86" t="s">
        <v>174</v>
      </c>
      <c r="I52" s="86"/>
      <c r="J52" s="99">
        <v>0</v>
      </c>
      <c r="K52" s="99">
        <v>0</v>
      </c>
      <c r="L52" s="166"/>
      <c r="M52" s="62"/>
    </row>
    <row r="53" spans="1:13" ht="12" customHeight="1">
      <c r="A53" s="1"/>
      <c r="B53" s="75"/>
      <c r="C53" s="129"/>
      <c r="D53" s="129"/>
      <c r="E53" s="48"/>
      <c r="F53" s="48"/>
      <c r="H53" s="86" t="s">
        <v>175</v>
      </c>
      <c r="I53" s="86"/>
      <c r="J53" s="99">
        <v>0</v>
      </c>
      <c r="K53" s="99">
        <v>0</v>
      </c>
      <c r="L53" s="166"/>
      <c r="M53" s="62"/>
    </row>
    <row r="54" spans="1:13" ht="12" customHeight="1">
      <c r="A54" s="1"/>
      <c r="B54" s="75"/>
      <c r="C54" s="129"/>
      <c r="D54" s="129"/>
      <c r="E54" s="48"/>
      <c r="F54" s="48"/>
      <c r="H54" s="86" t="s">
        <v>176</v>
      </c>
      <c r="I54" s="86"/>
      <c r="J54" s="99">
        <v>2519493.66</v>
      </c>
      <c r="K54" s="99">
        <v>2519477.66</v>
      </c>
      <c r="L54" s="166"/>
      <c r="M54" s="62"/>
    </row>
    <row r="55" spans="1:13" ht="12" customHeight="1">
      <c r="A55" s="1"/>
      <c r="B55" s="75"/>
      <c r="C55" s="129"/>
      <c r="D55" s="129"/>
      <c r="E55" s="48"/>
      <c r="F55" s="48"/>
      <c r="H55" s="129"/>
      <c r="I55" s="93"/>
      <c r="J55" s="105"/>
      <c r="K55" s="105"/>
      <c r="L55" s="166"/>
      <c r="M55" s="62"/>
    </row>
    <row r="56" spans="1:13" ht="25.5" customHeight="1">
      <c r="A56" s="1"/>
      <c r="B56" s="75"/>
      <c r="C56" s="129"/>
      <c r="D56" s="129"/>
      <c r="E56" s="48"/>
      <c r="F56" s="48"/>
      <c r="H56" s="128" t="s">
        <v>177</v>
      </c>
      <c r="I56" s="128"/>
      <c r="J56" s="122">
        <f>SUM(J58:J59)</f>
        <v>0</v>
      </c>
      <c r="K56" s="122">
        <f>SUM(K58:K59)</f>
        <v>0</v>
      </c>
      <c r="L56" s="166"/>
      <c r="M56" s="62"/>
    </row>
    <row r="57" spans="1:13" ht="12" customHeight="1">
      <c r="A57" s="1"/>
      <c r="B57" s="75"/>
      <c r="C57" s="129"/>
      <c r="D57" s="129"/>
      <c r="E57" s="48"/>
      <c r="F57" s="48"/>
      <c r="H57" s="129"/>
      <c r="I57" s="93"/>
      <c r="J57" s="105"/>
      <c r="K57" s="105"/>
      <c r="L57" s="166"/>
      <c r="M57" s="62"/>
    </row>
    <row r="58" spans="1:13" ht="12" customHeight="1">
      <c r="A58" s="1"/>
      <c r="B58" s="75"/>
      <c r="C58" s="129"/>
      <c r="D58" s="129"/>
      <c r="E58" s="48"/>
      <c r="F58" s="48"/>
      <c r="H58" s="86" t="s">
        <v>178</v>
      </c>
      <c r="I58" s="86"/>
      <c r="J58" s="99">
        <v>0</v>
      </c>
      <c r="K58" s="99">
        <v>0</v>
      </c>
      <c r="L58" s="166"/>
      <c r="M58" s="62"/>
    </row>
    <row r="59" spans="1:13" ht="12" customHeight="1">
      <c r="A59" s="1"/>
      <c r="B59" s="75"/>
      <c r="C59" s="129"/>
      <c r="D59" s="129"/>
      <c r="E59" s="48"/>
      <c r="F59" s="48"/>
      <c r="H59" s="86" t="s">
        <v>179</v>
      </c>
      <c r="I59" s="86"/>
      <c r="J59" s="99">
        <v>0</v>
      </c>
      <c r="K59" s="99">
        <v>0</v>
      </c>
      <c r="L59" s="166"/>
      <c r="M59" s="62"/>
    </row>
    <row r="60" spans="1:13" ht="9.75" customHeight="1">
      <c r="A60" s="1"/>
      <c r="B60" s="75"/>
      <c r="C60" s="129"/>
      <c r="D60" s="129"/>
      <c r="E60" s="48"/>
      <c r="F60" s="48"/>
      <c r="H60" s="129"/>
      <c r="I60" s="161"/>
      <c r="J60" s="105"/>
      <c r="K60" s="105"/>
      <c r="L60" s="166"/>
      <c r="M60" s="62"/>
    </row>
    <row r="61" spans="1:13" ht="12.75" customHeight="1">
      <c r="A61" s="1"/>
      <c r="B61" s="75"/>
      <c r="C61" s="129"/>
      <c r="D61" s="129"/>
      <c r="E61" s="48"/>
      <c r="F61" s="48"/>
      <c r="H61" s="128" t="s">
        <v>180</v>
      </c>
      <c r="I61" s="128"/>
      <c r="J61" s="122">
        <f>J42+J48+J56</f>
        <v>95629650.09</v>
      </c>
      <c r="K61" s="122">
        <f>K42+K48+K56</f>
        <v>91855593.52000001</v>
      </c>
      <c r="L61" s="166"/>
      <c r="M61" s="62"/>
    </row>
    <row r="62" spans="1:13" ht="9.75" customHeight="1">
      <c r="A62" s="1"/>
      <c r="B62" s="75"/>
      <c r="C62" s="129"/>
      <c r="D62" s="129"/>
      <c r="E62" s="48"/>
      <c r="F62" s="48"/>
      <c r="H62" s="130"/>
      <c r="I62" s="145"/>
      <c r="J62" s="143"/>
      <c r="K62" s="143"/>
      <c r="L62" s="166"/>
      <c r="M62" s="62"/>
    </row>
    <row r="63" spans="1:13" ht="12.75" customHeight="1">
      <c r="A63" s="1"/>
      <c r="B63" s="75"/>
      <c r="C63" s="129"/>
      <c r="D63" s="129"/>
      <c r="E63" s="48"/>
      <c r="F63" s="48"/>
      <c r="H63" s="128" t="s">
        <v>181</v>
      </c>
      <c r="I63" s="128"/>
      <c r="J63" s="122">
        <f>J61+J38</f>
        <v>96416043.48</v>
      </c>
      <c r="K63" s="122">
        <f>K61+K38</f>
        <v>93458575.12</v>
      </c>
      <c r="L63" s="166"/>
      <c r="M63" s="62"/>
    </row>
    <row r="64" spans="1:13" ht="6" customHeight="1">
      <c r="A64" s="1"/>
      <c r="B64" s="77"/>
      <c r="C64" s="91"/>
      <c r="D64" s="91"/>
      <c r="E64" s="91"/>
      <c r="F64" s="91"/>
      <c r="G64" s="155"/>
      <c r="H64" s="91"/>
      <c r="I64" s="91"/>
      <c r="J64" s="91"/>
      <c r="K64" s="91"/>
      <c r="L64" s="111"/>
      <c r="M64" s="62"/>
    </row>
    <row r="65" spans="2:12" ht="3" customHeight="1">
      <c r="B65" s="121"/>
      <c r="C65" s="92"/>
      <c r="D65" s="92"/>
      <c r="E65" s="104"/>
      <c r="F65" s="104"/>
      <c r="G65" s="121"/>
      <c r="H65" s="92"/>
      <c r="I65" s="92"/>
      <c r="J65" s="104"/>
      <c r="K65" s="104"/>
      <c r="L65" s="121"/>
    </row>
    <row r="66" spans="2:11" ht="2.25" customHeight="1">
      <c r="B66" s="91"/>
      <c r="C66" s="131"/>
      <c r="D66" s="131"/>
      <c r="E66" s="144"/>
      <c r="F66" s="144"/>
      <c r="G66" s="155"/>
      <c r="H66" s="131"/>
      <c r="I66" s="131"/>
      <c r="J66" s="144"/>
      <c r="K66" s="144"/>
    </row>
    <row r="67" spans="2:11" ht="4.5" customHeight="1">
      <c r="B67" s="121"/>
      <c r="C67" s="92"/>
      <c r="D67" s="92"/>
      <c r="E67" s="104"/>
      <c r="F67" s="104"/>
      <c r="G67" s="121"/>
      <c r="H67" s="92"/>
      <c r="I67" s="92"/>
      <c r="J67" s="104"/>
      <c r="K67" s="104"/>
    </row>
    <row r="68" spans="3:11" ht="12.75" customHeight="1">
      <c r="C68" s="132" t="s">
        <v>22</v>
      </c>
      <c r="D68" s="132"/>
      <c r="E68" s="132"/>
      <c r="F68" s="132"/>
      <c r="G68" s="132"/>
      <c r="H68" s="132"/>
      <c r="I68" s="132"/>
      <c r="J68" s="132"/>
      <c r="K68" s="132"/>
    </row>
    <row r="69" spans="3:11" ht="9.75" customHeight="1">
      <c r="C69" s="93"/>
      <c r="D69" s="93"/>
      <c r="E69" s="105"/>
      <c r="F69" s="105"/>
      <c r="H69" s="93"/>
      <c r="I69" s="93"/>
      <c r="J69" s="105"/>
      <c r="K69" s="105"/>
    </row>
    <row r="70" spans="3:11" ht="62.25" customHeight="1">
      <c r="C70" s="93"/>
      <c r="D70" s="139"/>
      <c r="E70" s="139"/>
      <c r="F70" s="105"/>
      <c r="H70" s="139"/>
      <c r="I70" s="139"/>
      <c r="J70" s="105"/>
      <c r="K70" s="105"/>
    </row>
    <row r="71" spans="3:11" ht="15">
      <c r="C71" s="133"/>
      <c r="D71" s="140" t="s">
        <v>7</v>
      </c>
      <c r="E71" s="140"/>
      <c r="F71" s="105"/>
      <c r="G71" s="156"/>
      <c r="H71" s="140" t="s">
        <v>9</v>
      </c>
      <c r="I71" s="140"/>
      <c r="J71" s="114"/>
      <c r="K71" s="105"/>
    </row>
    <row r="72" spans="3:11" ht="15">
      <c r="C72" s="134"/>
      <c r="D72" s="82" t="s">
        <v>8</v>
      </c>
      <c r="E72" s="82"/>
      <c r="F72" s="105"/>
      <c r="G72" s="156"/>
      <c r="H72" s="82" t="s">
        <v>10</v>
      </c>
      <c r="I72" s="82"/>
      <c r="J72" s="114"/>
      <c r="K72" s="105"/>
    </row>
  </sheetData>
  <sheetProtection/>
  <mergeCells count="79">
    <mergeCell ref="H18:I18"/>
    <mergeCell ref="C19:D19"/>
    <mergeCell ref="H23:I23"/>
    <mergeCell ref="D3:J3"/>
    <mergeCell ref="D4:J4"/>
    <mergeCell ref="D5:J5"/>
    <mergeCell ref="C20:D20"/>
    <mergeCell ref="H20:I20"/>
    <mergeCell ref="C21:D21"/>
    <mergeCell ref="H21:I21"/>
    <mergeCell ref="C22:D22"/>
    <mergeCell ref="H22:I22"/>
    <mergeCell ref="H25:I25"/>
    <mergeCell ref="C27:D27"/>
    <mergeCell ref="C32:D32"/>
    <mergeCell ref="H32:I32"/>
    <mergeCell ref="C30:D30"/>
    <mergeCell ref="H30:I30"/>
    <mergeCell ref="C29:D29"/>
    <mergeCell ref="H29:I29"/>
    <mergeCell ref="H27:I27"/>
    <mergeCell ref="H70:I70"/>
    <mergeCell ref="D70:E70"/>
    <mergeCell ref="C68:K68"/>
    <mergeCell ref="H61:I61"/>
    <mergeCell ref="H63:I63"/>
    <mergeCell ref="H59:I59"/>
    <mergeCell ref="H50:I50"/>
    <mergeCell ref="H51:I51"/>
    <mergeCell ref="H36:I36"/>
    <mergeCell ref="C24:D24"/>
    <mergeCell ref="H40:I40"/>
    <mergeCell ref="C41:D41"/>
    <mergeCell ref="H42:I42"/>
    <mergeCell ref="C33:D33"/>
    <mergeCell ref="H58:I58"/>
    <mergeCell ref="H45:I45"/>
    <mergeCell ref="H46:I46"/>
    <mergeCell ref="C39:D39"/>
    <mergeCell ref="H48:I48"/>
    <mergeCell ref="H44:I44"/>
    <mergeCell ref="D72:E72"/>
    <mergeCell ref="H71:I71"/>
    <mergeCell ref="H72:I72"/>
    <mergeCell ref="H52:I52"/>
    <mergeCell ref="H53:I53"/>
    <mergeCell ref="D71:E71"/>
    <mergeCell ref="H54:I54"/>
    <mergeCell ref="H56:I56"/>
    <mergeCell ref="H12:I12"/>
    <mergeCell ref="C17:D17"/>
    <mergeCell ref="H33:I33"/>
    <mergeCell ref="D45:E52"/>
    <mergeCell ref="C34:D34"/>
    <mergeCell ref="H34:I34"/>
    <mergeCell ref="C31:D31"/>
    <mergeCell ref="H31:I31"/>
    <mergeCell ref="C35:D35"/>
    <mergeCell ref="C36:D36"/>
    <mergeCell ref="F8:F9"/>
    <mergeCell ref="J8:J9"/>
    <mergeCell ref="C37:D37"/>
    <mergeCell ref="H38:I38"/>
    <mergeCell ref="H19:I19"/>
    <mergeCell ref="C12:D12"/>
    <mergeCell ref="C14:D14"/>
    <mergeCell ref="H14:I14"/>
    <mergeCell ref="C16:D16"/>
    <mergeCell ref="H16:I16"/>
    <mergeCell ref="D1:J1"/>
    <mergeCell ref="D2:J2"/>
    <mergeCell ref="H17:I17"/>
    <mergeCell ref="C18:D18"/>
    <mergeCell ref="K8:K9"/>
    <mergeCell ref="B8:B9"/>
    <mergeCell ref="C8:D9"/>
    <mergeCell ref="G8:G9"/>
    <mergeCell ref="H8:I9"/>
    <mergeCell ref="E8:E9"/>
  </mergeCells>
  <printOptions/>
  <pageMargins left="0.75" right="0.75" top="1" bottom="1" header="0.5" footer="0.5"/>
  <pageSetup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60" zoomScalePageLayoutView="0" workbookViewId="0" topLeftCell="A1">
      <selection activeCell="D5" sqref="D5:H5"/>
    </sheetView>
  </sheetViews>
  <sheetFormatPr defaultColWidth="11.421875" defaultRowHeight="15"/>
  <cols>
    <col min="1" max="1" width="5.7109375" style="0" customWidth="1"/>
    <col min="2" max="2" width="3.7109375" style="0" customWidth="1"/>
    <col min="3" max="3" width="11.7109375" style="0" customWidth="1"/>
    <col min="4" max="4" width="57.421875" style="0" customWidth="1"/>
    <col min="5" max="7" width="18.7109375" style="0" customWidth="1"/>
    <col min="8" max="8" width="19.57421875" style="0" customWidth="1"/>
    <col min="9" max="9" width="27.8515625" style="0" customWidth="1"/>
    <col min="10" max="10" width="3.28125" style="0" customWidth="1"/>
  </cols>
  <sheetData>
    <row r="1" spans="2:10" ht="6" customHeight="1">
      <c r="B1" s="113"/>
      <c r="C1" s="113"/>
      <c r="D1" s="113"/>
      <c r="E1" s="191"/>
      <c r="F1" s="191"/>
      <c r="G1" s="199"/>
      <c r="H1" s="199"/>
      <c r="I1" s="199"/>
      <c r="J1" s="199"/>
    </row>
    <row r="3" spans="4:8" ht="15.75">
      <c r="D3" s="135" t="s">
        <v>0</v>
      </c>
      <c r="E3" s="135"/>
      <c r="F3" s="135"/>
      <c r="G3" s="135"/>
      <c r="H3" s="135"/>
    </row>
    <row r="4" spans="3:8" ht="15.75">
      <c r="C4" s="175"/>
      <c r="D4" s="135"/>
      <c r="E4" s="135"/>
      <c r="F4" s="135"/>
      <c r="G4" s="135"/>
      <c r="H4" s="135"/>
    </row>
    <row r="5" spans="3:10" ht="15.75">
      <c r="C5" s="114"/>
      <c r="D5" s="135" t="s">
        <v>195</v>
      </c>
      <c r="E5" s="135"/>
      <c r="F5" s="135"/>
      <c r="G5" s="135"/>
      <c r="H5" s="135"/>
      <c r="I5" s="114"/>
      <c r="J5" s="114"/>
    </row>
    <row r="6" spans="3:10" ht="15">
      <c r="C6" s="114"/>
      <c r="D6" s="184" t="s">
        <v>2</v>
      </c>
      <c r="E6" s="184"/>
      <c r="F6" s="184"/>
      <c r="G6" s="184"/>
      <c r="H6" s="184"/>
      <c r="I6" s="114"/>
      <c r="J6" s="114"/>
    </row>
    <row r="7" spans="3:10" ht="15">
      <c r="C7" s="114"/>
      <c r="D7" s="185" t="s">
        <v>3</v>
      </c>
      <c r="E7" s="185"/>
      <c r="F7" s="185"/>
      <c r="G7" s="185"/>
      <c r="H7" s="185"/>
      <c r="I7" s="114"/>
      <c r="J7" s="114"/>
    </row>
    <row r="8" spans="2:10" ht="15">
      <c r="B8" s="170"/>
      <c r="C8" s="133"/>
      <c r="D8" s="186"/>
      <c r="E8" s="186"/>
      <c r="F8" s="186"/>
      <c r="G8" s="186"/>
      <c r="H8" s="186"/>
      <c r="I8" s="186"/>
      <c r="J8" s="186"/>
    </row>
    <row r="9" spans="2:10" ht="12" customHeight="1">
      <c r="B9" s="170"/>
      <c r="C9" s="170"/>
      <c r="D9" s="170" t="s">
        <v>182</v>
      </c>
      <c r="E9" s="170"/>
      <c r="F9" s="170"/>
      <c r="G9" s="170"/>
      <c r="H9" s="170"/>
      <c r="I9" s="170"/>
      <c r="J9" s="170"/>
    </row>
    <row r="10" spans="2:10" ht="15">
      <c r="B10" s="68"/>
      <c r="C10" s="68"/>
      <c r="D10" s="68"/>
      <c r="E10" s="68"/>
      <c r="F10" s="68"/>
      <c r="G10" s="68"/>
      <c r="H10" s="68"/>
      <c r="I10" s="68"/>
      <c r="J10" s="68"/>
    </row>
    <row r="11" spans="1:11" ht="51" customHeight="1">
      <c r="A11" s="1"/>
      <c r="B11" s="171"/>
      <c r="C11" s="176" t="s">
        <v>75</v>
      </c>
      <c r="D11" s="176"/>
      <c r="E11" s="192" t="s">
        <v>168</v>
      </c>
      <c r="F11" s="192" t="s">
        <v>196</v>
      </c>
      <c r="G11" s="192" t="s">
        <v>197</v>
      </c>
      <c r="H11" s="192" t="s">
        <v>198</v>
      </c>
      <c r="I11" s="192" t="s">
        <v>72</v>
      </c>
      <c r="J11" s="201"/>
      <c r="K11" s="62"/>
    </row>
    <row r="12" spans="1:11" ht="15">
      <c r="A12" s="1"/>
      <c r="B12" s="172"/>
      <c r="C12" s="177"/>
      <c r="D12" s="177"/>
      <c r="E12" s="177"/>
      <c r="F12" s="177"/>
      <c r="G12" s="177"/>
      <c r="H12" s="177"/>
      <c r="I12" s="177"/>
      <c r="J12" s="202"/>
      <c r="K12" s="62"/>
    </row>
    <row r="13" spans="1:11" ht="15">
      <c r="A13" s="1"/>
      <c r="B13" s="75"/>
      <c r="E13" s="114"/>
      <c r="F13" s="105"/>
      <c r="G13" s="93"/>
      <c r="I13" s="200"/>
      <c r="J13" s="203"/>
      <c r="K13" s="62"/>
    </row>
    <row r="14" spans="1:11" ht="12.75" customHeight="1">
      <c r="A14" s="1"/>
      <c r="B14" s="120"/>
      <c r="C14" s="178" t="s">
        <v>183</v>
      </c>
      <c r="D14" s="178"/>
      <c r="E14" s="152">
        <f>SUM(E15:E17)</f>
        <v>57365976.09</v>
      </c>
      <c r="F14" s="152"/>
      <c r="G14" s="152"/>
      <c r="H14" s="152"/>
      <c r="I14" s="152">
        <f>SUM(E14)</f>
        <v>57365976.09</v>
      </c>
      <c r="J14" s="204"/>
      <c r="K14" s="62"/>
    </row>
    <row r="15" spans="1:11" ht="12" customHeight="1">
      <c r="A15" s="1"/>
      <c r="B15" s="75"/>
      <c r="C15" s="86" t="s">
        <v>184</v>
      </c>
      <c r="D15" s="86"/>
      <c r="E15" s="193">
        <v>0</v>
      </c>
      <c r="F15" s="193"/>
      <c r="G15" s="193"/>
      <c r="H15" s="193"/>
      <c r="I15" s="193">
        <f>SUM(E15)</f>
        <v>0</v>
      </c>
      <c r="J15" s="203"/>
      <c r="K15" s="62"/>
    </row>
    <row r="16" spans="1:11" ht="12" customHeight="1">
      <c r="A16" s="1"/>
      <c r="B16" s="75"/>
      <c r="C16" s="86" t="s">
        <v>169</v>
      </c>
      <c r="D16" s="86"/>
      <c r="E16" s="193">
        <v>0</v>
      </c>
      <c r="F16" s="193"/>
      <c r="G16" s="193"/>
      <c r="H16" s="193"/>
      <c r="I16" s="193">
        <f>SUM(E16)</f>
        <v>0</v>
      </c>
      <c r="J16" s="203"/>
      <c r="K16" s="62"/>
    </row>
    <row r="17" spans="1:11" ht="12" customHeight="1">
      <c r="A17" s="1"/>
      <c r="B17" s="75"/>
      <c r="C17" s="86" t="s">
        <v>185</v>
      </c>
      <c r="D17" s="86"/>
      <c r="E17" s="193">
        <v>57365976.09</v>
      </c>
      <c r="F17" s="193"/>
      <c r="G17" s="193"/>
      <c r="H17" s="193"/>
      <c r="I17" s="193">
        <f>SUM(E17)</f>
        <v>57365976.09</v>
      </c>
      <c r="J17" s="203"/>
      <c r="K17" s="62"/>
    </row>
    <row r="18" spans="1:11" ht="6" customHeight="1">
      <c r="A18" s="1"/>
      <c r="B18" s="120"/>
      <c r="C18" s="179"/>
      <c r="D18" s="93"/>
      <c r="E18" s="194"/>
      <c r="F18" s="194"/>
      <c r="G18" s="194"/>
      <c r="H18" s="194"/>
      <c r="I18" s="194"/>
      <c r="J18" s="203"/>
      <c r="K18" s="62"/>
    </row>
    <row r="19" spans="1:11" ht="12.75" customHeight="1">
      <c r="A19" s="1"/>
      <c r="B19" s="120"/>
      <c r="C19" s="178" t="s">
        <v>186</v>
      </c>
      <c r="D19" s="178"/>
      <c r="E19" s="152"/>
      <c r="F19" s="152">
        <f>SUM(F21:F24)</f>
        <v>23151062.62</v>
      </c>
      <c r="G19" s="152">
        <f>SUM(G20)</f>
        <v>11338554.81</v>
      </c>
      <c r="H19" s="152"/>
      <c r="I19" s="152">
        <f>SUM(F19:G19)</f>
        <v>34489617.43</v>
      </c>
      <c r="J19" s="203"/>
      <c r="K19" s="62"/>
    </row>
    <row r="20" spans="1:11" ht="12" customHeight="1">
      <c r="A20" s="1"/>
      <c r="B20" s="75"/>
      <c r="C20" s="86" t="s">
        <v>187</v>
      </c>
      <c r="D20" s="86"/>
      <c r="E20" s="193"/>
      <c r="F20" s="193"/>
      <c r="G20" s="193">
        <v>11338554.81</v>
      </c>
      <c r="H20" s="193"/>
      <c r="I20" s="193">
        <f>SUM(F20:G20)</f>
        <v>11338554.81</v>
      </c>
      <c r="J20" s="203"/>
      <c r="K20" s="62"/>
    </row>
    <row r="21" spans="1:11" ht="12" customHeight="1">
      <c r="A21" s="1"/>
      <c r="B21" s="75"/>
      <c r="C21" s="86" t="s">
        <v>173</v>
      </c>
      <c r="D21" s="86"/>
      <c r="E21" s="193"/>
      <c r="F21" s="193">
        <v>20631584.96</v>
      </c>
      <c r="G21" s="193"/>
      <c r="H21" s="193"/>
      <c r="I21" s="193">
        <f>SUM(F21)</f>
        <v>20631584.96</v>
      </c>
      <c r="J21" s="203"/>
      <c r="K21" s="62"/>
    </row>
    <row r="22" spans="1:11" ht="12" customHeight="1">
      <c r="A22" s="1"/>
      <c r="B22" s="75"/>
      <c r="C22" s="86" t="s">
        <v>188</v>
      </c>
      <c r="D22" s="86"/>
      <c r="E22" s="193"/>
      <c r="F22" s="193">
        <v>0</v>
      </c>
      <c r="G22" s="193"/>
      <c r="H22" s="193"/>
      <c r="I22" s="193">
        <f>SUM(F22)</f>
        <v>0</v>
      </c>
      <c r="J22" s="203"/>
      <c r="K22" s="62"/>
    </row>
    <row r="23" spans="1:11" ht="12" customHeight="1">
      <c r="A23" s="1"/>
      <c r="B23" s="75"/>
      <c r="C23" s="86" t="s">
        <v>175</v>
      </c>
      <c r="D23" s="86"/>
      <c r="E23" s="193"/>
      <c r="F23" s="193">
        <v>0</v>
      </c>
      <c r="G23" s="193"/>
      <c r="H23" s="193"/>
      <c r="I23" s="193">
        <f>SUM(F23)</f>
        <v>0</v>
      </c>
      <c r="J23" s="203"/>
      <c r="K23" s="62"/>
    </row>
    <row r="24" spans="1:11" ht="12" customHeight="1">
      <c r="A24" s="1"/>
      <c r="B24" s="75"/>
      <c r="C24" s="86" t="s">
        <v>176</v>
      </c>
      <c r="D24" s="86"/>
      <c r="E24" s="193"/>
      <c r="F24" s="193">
        <v>2519477.66</v>
      </c>
      <c r="G24" s="193"/>
      <c r="H24" s="193"/>
      <c r="I24" s="193">
        <f>SUM(F24)</f>
        <v>2519477.66</v>
      </c>
      <c r="J24" s="203"/>
      <c r="K24" s="62"/>
    </row>
    <row r="25" spans="1:11" ht="6" customHeight="1">
      <c r="A25" s="1"/>
      <c r="B25" s="120"/>
      <c r="C25" s="180"/>
      <c r="D25" s="114"/>
      <c r="E25" s="194"/>
      <c r="F25" s="194"/>
      <c r="G25" s="194"/>
      <c r="H25" s="194"/>
      <c r="I25" s="194"/>
      <c r="J25" s="203"/>
      <c r="K25" s="62"/>
    </row>
    <row r="26" spans="1:11" ht="27" customHeight="1">
      <c r="A26" s="1"/>
      <c r="B26" s="120"/>
      <c r="C26" s="178" t="s">
        <v>189</v>
      </c>
      <c r="D26" s="178"/>
      <c r="E26" s="152"/>
      <c r="F26" s="152"/>
      <c r="G26" s="152"/>
      <c r="H26" s="152">
        <f>SUM(H27:H28)</f>
        <v>0</v>
      </c>
      <c r="I26" s="152">
        <f>SUM(H26)</f>
        <v>0</v>
      </c>
      <c r="J26" s="203"/>
      <c r="K26" s="62"/>
    </row>
    <row r="27" spans="1:11" ht="12" customHeight="1">
      <c r="A27" s="1"/>
      <c r="B27" s="75"/>
      <c r="C27" s="86" t="s">
        <v>178</v>
      </c>
      <c r="D27" s="86"/>
      <c r="E27" s="193"/>
      <c r="F27" s="193"/>
      <c r="G27" s="193"/>
      <c r="H27" s="193">
        <v>0</v>
      </c>
      <c r="I27" s="193">
        <f>SUM(H27)</f>
        <v>0</v>
      </c>
      <c r="J27" s="203"/>
      <c r="K27" s="62"/>
    </row>
    <row r="28" spans="1:11" ht="12" customHeight="1">
      <c r="A28" s="1"/>
      <c r="B28" s="75"/>
      <c r="C28" s="86" t="s">
        <v>179</v>
      </c>
      <c r="D28" s="86"/>
      <c r="E28" s="193"/>
      <c r="F28" s="193"/>
      <c r="G28" s="193"/>
      <c r="H28" s="193">
        <v>0</v>
      </c>
      <c r="I28" s="193">
        <f>SUM(H28)</f>
        <v>0</v>
      </c>
      <c r="J28" s="203"/>
      <c r="K28" s="62"/>
    </row>
    <row r="29" spans="1:11" ht="6" customHeight="1">
      <c r="A29" s="1"/>
      <c r="B29" s="120"/>
      <c r="C29" s="180"/>
      <c r="D29" s="114"/>
      <c r="E29" s="194"/>
      <c r="F29" s="194"/>
      <c r="G29" s="194"/>
      <c r="H29" s="194"/>
      <c r="I29" s="194"/>
      <c r="J29" s="203"/>
      <c r="K29" s="62"/>
    </row>
    <row r="30" spans="1:12" ht="18.75" customHeight="1">
      <c r="A30" s="1"/>
      <c r="B30" s="120"/>
      <c r="C30" s="181" t="s">
        <v>190</v>
      </c>
      <c r="D30" s="181"/>
      <c r="E30" s="209">
        <f>SUM(E14)</f>
        <v>57365976.09</v>
      </c>
      <c r="F30" s="209">
        <f>SUM(F19)</f>
        <v>23151062.62</v>
      </c>
      <c r="G30" s="209">
        <f>SUM(G19)</f>
        <v>11338554.81</v>
      </c>
      <c r="H30" s="209">
        <f>SUM(H26)</f>
        <v>0</v>
      </c>
      <c r="I30" s="209">
        <f>SUM(E30:H30)</f>
        <v>91855593.52000001</v>
      </c>
      <c r="J30" s="203"/>
      <c r="K30" s="62"/>
      <c r="L30" s="208" t="s">
        <v>182</v>
      </c>
    </row>
    <row r="31" spans="1:11" ht="6" customHeight="1">
      <c r="A31" s="1"/>
      <c r="B31" s="75"/>
      <c r="C31" s="182"/>
      <c r="D31" s="187"/>
      <c r="E31" s="195"/>
      <c r="F31" s="195"/>
      <c r="G31" s="195"/>
      <c r="H31" s="195"/>
      <c r="I31" s="195"/>
      <c r="J31" s="203"/>
      <c r="K31" s="62"/>
    </row>
    <row r="32" spans="1:11" ht="24.75" customHeight="1">
      <c r="A32" s="1"/>
      <c r="B32" s="120"/>
      <c r="C32" s="178" t="s">
        <v>191</v>
      </c>
      <c r="D32" s="178"/>
      <c r="E32" s="152">
        <f>SUM(E33:E35)</f>
        <v>0</v>
      </c>
      <c r="F32" s="152"/>
      <c r="G32" s="152"/>
      <c r="H32" s="152"/>
      <c r="I32" s="152">
        <f>SUM(E32)</f>
        <v>0</v>
      </c>
      <c r="J32" s="203"/>
      <c r="K32" s="62"/>
    </row>
    <row r="33" spans="1:11" ht="12.75" customHeight="1">
      <c r="A33" s="1"/>
      <c r="B33" s="75"/>
      <c r="C33" s="86" t="s">
        <v>184</v>
      </c>
      <c r="D33" s="86"/>
      <c r="E33" s="193">
        <v>0</v>
      </c>
      <c r="F33" s="193"/>
      <c r="G33" s="193"/>
      <c r="H33" s="193"/>
      <c r="I33" s="193">
        <f>SUM(E33)</f>
        <v>0</v>
      </c>
      <c r="J33" s="203"/>
      <c r="K33" s="62"/>
    </row>
    <row r="34" spans="1:11" ht="12.75" customHeight="1">
      <c r="A34" s="1"/>
      <c r="B34" s="75"/>
      <c r="C34" s="86" t="s">
        <v>169</v>
      </c>
      <c r="D34" s="86"/>
      <c r="E34" s="193">
        <v>0</v>
      </c>
      <c r="F34" s="193"/>
      <c r="G34" s="193"/>
      <c r="H34" s="193"/>
      <c r="I34" s="193">
        <f>SUM(E34)</f>
        <v>0</v>
      </c>
      <c r="J34" s="203"/>
      <c r="K34" s="62"/>
    </row>
    <row r="35" spans="1:11" ht="12.75" customHeight="1">
      <c r="A35" s="1"/>
      <c r="B35" s="75"/>
      <c r="C35" s="86" t="s">
        <v>185</v>
      </c>
      <c r="D35" s="86"/>
      <c r="E35" s="193">
        <v>0</v>
      </c>
      <c r="F35" s="193"/>
      <c r="G35" s="193"/>
      <c r="H35" s="193"/>
      <c r="I35" s="193">
        <f>SUM(E35)</f>
        <v>0</v>
      </c>
      <c r="J35" s="203"/>
      <c r="K35" s="62"/>
    </row>
    <row r="36" spans="1:11" ht="6" customHeight="1">
      <c r="A36" s="1"/>
      <c r="B36" s="120"/>
      <c r="C36" s="179"/>
      <c r="D36" s="93"/>
      <c r="E36" s="194"/>
      <c r="F36" s="194"/>
      <c r="G36" s="194"/>
      <c r="H36" s="194"/>
      <c r="I36" s="194"/>
      <c r="J36" s="203"/>
      <c r="K36" s="62"/>
    </row>
    <row r="37" spans="1:11" ht="26.25" customHeight="1">
      <c r="A37" s="1"/>
      <c r="B37" s="120" t="s">
        <v>182</v>
      </c>
      <c r="C37" s="178" t="s">
        <v>192</v>
      </c>
      <c r="D37" s="178"/>
      <c r="E37" s="196"/>
      <c r="F37" s="152">
        <f>SUM(F39)</f>
        <v>11341988.77</v>
      </c>
      <c r="G37" s="152">
        <f>SUM(G38:G42)</f>
        <v>-7567948.200000001</v>
      </c>
      <c r="H37" s="152"/>
      <c r="I37" s="152">
        <f>SUM(F37:G37)</f>
        <v>3774040.5699999984</v>
      </c>
      <c r="J37" s="203"/>
      <c r="K37" s="62"/>
    </row>
    <row r="38" spans="1:11" ht="12.75" customHeight="1">
      <c r="A38" s="1"/>
      <c r="B38" s="75"/>
      <c r="C38" s="86" t="s">
        <v>187</v>
      </c>
      <c r="D38" s="86"/>
      <c r="E38" s="196"/>
      <c r="F38" s="193"/>
      <c r="G38" s="193">
        <v>3770606.61</v>
      </c>
      <c r="H38" s="193"/>
      <c r="I38" s="193">
        <f>SUM(G38)</f>
        <v>3770606.61</v>
      </c>
      <c r="J38" s="203"/>
      <c r="K38" s="62"/>
    </row>
    <row r="39" spans="1:11" ht="12.75" customHeight="1">
      <c r="A39" s="1"/>
      <c r="B39" s="75"/>
      <c r="C39" s="86" t="s">
        <v>173</v>
      </c>
      <c r="D39" s="86"/>
      <c r="E39" s="196"/>
      <c r="F39" s="193">
        <v>11341988.77</v>
      </c>
      <c r="G39" s="193">
        <v>-11338554.81</v>
      </c>
      <c r="H39" s="193"/>
      <c r="I39" s="193">
        <f>SUM(F39:G39)</f>
        <v>3433.9599999990314</v>
      </c>
      <c r="J39" s="203"/>
      <c r="K39" s="62"/>
    </row>
    <row r="40" spans="1:11" ht="12" customHeight="1">
      <c r="A40" s="1"/>
      <c r="B40" s="75"/>
      <c r="C40" s="86" t="s">
        <v>188</v>
      </c>
      <c r="D40" s="86"/>
      <c r="E40" s="196"/>
      <c r="F40" s="196"/>
      <c r="G40" s="193">
        <v>0</v>
      </c>
      <c r="H40" s="193"/>
      <c r="I40" s="193">
        <f>SUM(G40)</f>
        <v>0</v>
      </c>
      <c r="J40" s="203"/>
      <c r="K40" s="62"/>
    </row>
    <row r="41" spans="1:11" ht="12" customHeight="1">
      <c r="A41" s="1"/>
      <c r="B41" s="75"/>
      <c r="C41" s="86" t="s">
        <v>175</v>
      </c>
      <c r="D41" s="86"/>
      <c r="E41" s="196"/>
      <c r="F41" s="193"/>
      <c r="G41" s="193">
        <v>0</v>
      </c>
      <c r="H41" s="193"/>
      <c r="I41" s="193">
        <f>SUM(G41)</f>
        <v>0</v>
      </c>
      <c r="J41" s="203"/>
      <c r="K41" s="62"/>
    </row>
    <row r="42" spans="1:11" ht="12" customHeight="1">
      <c r="A42" s="1"/>
      <c r="B42" s="75"/>
      <c r="C42" s="86" t="s">
        <v>176</v>
      </c>
      <c r="D42" s="86"/>
      <c r="E42" s="196"/>
      <c r="F42" s="193"/>
      <c r="G42" s="100">
        <v>0</v>
      </c>
      <c r="H42" s="193"/>
      <c r="I42" s="193">
        <f>SUM(G42)</f>
        <v>0</v>
      </c>
      <c r="J42" s="203"/>
      <c r="K42" s="62"/>
    </row>
    <row r="43" spans="1:11" ht="6" customHeight="1">
      <c r="A43" s="1"/>
      <c r="B43" s="75"/>
      <c r="C43" s="180"/>
      <c r="D43" s="114"/>
      <c r="E43" s="194"/>
      <c r="F43" s="194"/>
      <c r="G43" s="194"/>
      <c r="H43" s="194"/>
      <c r="I43" s="194"/>
      <c r="J43" s="203"/>
      <c r="K43" s="62"/>
    </row>
    <row r="44" spans="1:11" ht="26.25" customHeight="1">
      <c r="A44" s="1"/>
      <c r="B44" s="75"/>
      <c r="C44" s="178" t="s">
        <v>193</v>
      </c>
      <c r="D44" s="178"/>
      <c r="E44" s="152"/>
      <c r="F44" s="152"/>
      <c r="G44" s="152"/>
      <c r="H44" s="152">
        <f>SUM(H45:H46)</f>
        <v>0</v>
      </c>
      <c r="I44" s="152">
        <f>SUM(H44)</f>
        <v>0</v>
      </c>
      <c r="J44" s="203"/>
      <c r="K44" s="62"/>
    </row>
    <row r="45" spans="1:11" ht="12.75" customHeight="1">
      <c r="A45" s="1"/>
      <c r="B45" s="75"/>
      <c r="C45" s="86" t="s">
        <v>178</v>
      </c>
      <c r="D45" s="86"/>
      <c r="E45" s="193"/>
      <c r="F45" s="193"/>
      <c r="G45" s="193"/>
      <c r="H45" s="193">
        <v>0</v>
      </c>
      <c r="I45" s="193">
        <f>SUM(H45)</f>
        <v>0</v>
      </c>
      <c r="J45" s="203"/>
      <c r="K45" s="62"/>
    </row>
    <row r="46" spans="1:11" ht="12.75" customHeight="1">
      <c r="A46" s="1"/>
      <c r="B46" s="75"/>
      <c r="C46" s="86" t="s">
        <v>179</v>
      </c>
      <c r="D46" s="86"/>
      <c r="E46" s="193"/>
      <c r="F46" s="193"/>
      <c r="G46" s="193"/>
      <c r="H46" s="193">
        <v>0</v>
      </c>
      <c r="I46" s="193">
        <f>SUM(H46)</f>
        <v>0</v>
      </c>
      <c r="J46" s="203"/>
      <c r="K46" s="62"/>
    </row>
    <row r="47" spans="1:11" ht="6" customHeight="1">
      <c r="A47" s="1"/>
      <c r="B47" s="120"/>
      <c r="C47" s="180"/>
      <c r="D47" s="114"/>
      <c r="E47" s="194"/>
      <c r="F47" s="194"/>
      <c r="G47" s="194"/>
      <c r="H47" s="194"/>
      <c r="I47" s="194"/>
      <c r="J47" s="203"/>
      <c r="K47" s="62"/>
    </row>
    <row r="48" spans="1:12" ht="18.75" customHeight="1">
      <c r="A48" s="1"/>
      <c r="B48" s="173"/>
      <c r="C48" s="183" t="s">
        <v>194</v>
      </c>
      <c r="D48" s="183"/>
      <c r="E48" s="210">
        <f>SUM(E30,E32)</f>
        <v>57365976.09</v>
      </c>
      <c r="F48" s="210">
        <f>SUM(F37,F30)</f>
        <v>34493051.39</v>
      </c>
      <c r="G48" s="210">
        <f>SUM(G37,G30)</f>
        <v>3770606.6099999994</v>
      </c>
      <c r="H48" s="210">
        <f>SUM(H44,H30)</f>
        <v>0</v>
      </c>
      <c r="I48" s="210">
        <f>SUM(E48:H48)</f>
        <v>95629634.09</v>
      </c>
      <c r="J48" s="205"/>
      <c r="K48" s="62"/>
      <c r="L48" s="208" t="s">
        <v>182</v>
      </c>
    </row>
    <row r="49" spans="2:10" ht="6" customHeight="1">
      <c r="B49" s="174"/>
      <c r="C49" s="174"/>
      <c r="D49" s="174"/>
      <c r="E49" s="174"/>
      <c r="F49" s="174"/>
      <c r="G49" s="174"/>
      <c r="H49" s="174"/>
      <c r="I49" s="174"/>
      <c r="J49" s="206"/>
    </row>
    <row r="50" spans="2:10" ht="6" customHeight="1">
      <c r="B50" s="121"/>
      <c r="C50" s="121"/>
      <c r="D50" s="121"/>
      <c r="E50" s="197"/>
      <c r="F50" s="197"/>
      <c r="G50" s="121"/>
      <c r="H50" s="121"/>
      <c r="I50" s="121"/>
      <c r="J50" s="207"/>
    </row>
    <row r="51" spans="2:11" ht="15" customHeight="1">
      <c r="B51" s="163"/>
      <c r="C51" s="132" t="s">
        <v>22</v>
      </c>
      <c r="D51" s="132"/>
      <c r="E51" s="132"/>
      <c r="F51" s="132"/>
      <c r="G51" s="132"/>
      <c r="H51" s="132"/>
      <c r="I51" s="132"/>
      <c r="J51" s="132"/>
      <c r="K51" s="48"/>
    </row>
    <row r="52" spans="2:11" ht="9.75" customHeight="1">
      <c r="B52" s="163"/>
      <c r="C52" s="93"/>
      <c r="D52" s="93"/>
      <c r="E52" s="105"/>
      <c r="F52" s="105"/>
      <c r="G52" s="163"/>
      <c r="H52" s="93"/>
      <c r="I52" s="93"/>
      <c r="J52" s="105"/>
      <c r="K52" s="105"/>
    </row>
    <row r="53" spans="2:11" ht="49.5" customHeight="1">
      <c r="B53" s="163"/>
      <c r="C53" s="93"/>
      <c r="D53" s="188"/>
      <c r="E53" s="95"/>
      <c r="F53" s="105"/>
      <c r="G53" s="91"/>
      <c r="H53" s="139"/>
      <c r="I53" s="139"/>
      <c r="J53" s="105"/>
      <c r="K53" s="105"/>
    </row>
    <row r="54" spans="2:11" ht="12" customHeight="1">
      <c r="B54" s="163"/>
      <c r="C54" s="133"/>
      <c r="D54" s="189" t="s">
        <v>7</v>
      </c>
      <c r="E54" s="113"/>
      <c r="F54" s="105"/>
      <c r="G54" s="140" t="s">
        <v>9</v>
      </c>
      <c r="H54" s="140"/>
      <c r="I54" s="140"/>
      <c r="J54" s="114"/>
      <c r="K54" s="105"/>
    </row>
    <row r="55" spans="2:11" ht="15">
      <c r="B55" s="163"/>
      <c r="C55" s="134"/>
      <c r="D55" s="190" t="s">
        <v>8</v>
      </c>
      <c r="E55" s="198"/>
      <c r="F55" s="105"/>
      <c r="G55" s="82" t="s">
        <v>10</v>
      </c>
      <c r="H55" s="82"/>
      <c r="I55" s="82"/>
      <c r="J55" s="114"/>
      <c r="K55" s="105"/>
    </row>
  </sheetData>
  <sheetProtection/>
  <mergeCells count="42">
    <mergeCell ref="C20:D20"/>
    <mergeCell ref="C14:D14"/>
    <mergeCell ref="C19:D19"/>
    <mergeCell ref="C40:D40"/>
    <mergeCell ref="D6:H6"/>
    <mergeCell ref="C21:D21"/>
    <mergeCell ref="D7:H7"/>
    <mergeCell ref="D8:J8"/>
    <mergeCell ref="C11:D11"/>
    <mergeCell ref="C15:D15"/>
    <mergeCell ref="C16:D16"/>
    <mergeCell ref="C17:D17"/>
    <mergeCell ref="G1:H1"/>
    <mergeCell ref="I1:J1"/>
    <mergeCell ref="D5:H5"/>
    <mergeCell ref="D3:H3"/>
    <mergeCell ref="D4:H4"/>
    <mergeCell ref="C32:D32"/>
    <mergeCell ref="C33:D33"/>
    <mergeCell ref="C34:D34"/>
    <mergeCell ref="C24:D24"/>
    <mergeCell ref="C26:D26"/>
    <mergeCell ref="C27:D27"/>
    <mergeCell ref="C28:D28"/>
    <mergeCell ref="C42:D42"/>
    <mergeCell ref="E1:F1"/>
    <mergeCell ref="C35:D35"/>
    <mergeCell ref="C37:D37"/>
    <mergeCell ref="C38:D38"/>
    <mergeCell ref="C39:D39"/>
    <mergeCell ref="C41:D41"/>
    <mergeCell ref="C22:D22"/>
    <mergeCell ref="C23:D23"/>
    <mergeCell ref="C30:D30"/>
    <mergeCell ref="H53:I53"/>
    <mergeCell ref="G54:I54"/>
    <mergeCell ref="G55:I55"/>
    <mergeCell ref="C44:D44"/>
    <mergeCell ref="C45:D45"/>
    <mergeCell ref="C46:D46"/>
    <mergeCell ref="C48:D48"/>
    <mergeCell ref="C51:J51"/>
  </mergeCells>
  <printOptions/>
  <pageMargins left="0.75" right="0.75" top="1" bottom="1" header="0.5" footer="0.5"/>
  <pageSetup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3"/>
  <sheetViews>
    <sheetView view="pageBreakPreview" zoomScale="60" zoomScalePageLayoutView="0" workbookViewId="0" topLeftCell="A1">
      <selection activeCell="D4" sqref="D4:J4"/>
    </sheetView>
  </sheetViews>
  <sheetFormatPr defaultColWidth="11.421875" defaultRowHeight="15"/>
  <cols>
    <col min="2" max="2" width="2.00390625" style="0" customWidth="1"/>
    <col min="3" max="3" width="24.7109375" style="0" customWidth="1"/>
    <col min="4" max="4" width="28.28125" style="0" customWidth="1"/>
    <col min="5" max="6" width="17.8515625" style="0" customWidth="1"/>
    <col min="7" max="7" width="2.00390625" style="0" customWidth="1"/>
    <col min="8" max="8" width="24.7109375" style="0" customWidth="1"/>
    <col min="9" max="9" width="23.7109375" style="0" customWidth="1"/>
    <col min="10" max="11" width="17.8515625" style="0" customWidth="1"/>
    <col min="12" max="12" width="2.00390625" style="0" customWidth="1"/>
  </cols>
  <sheetData>
    <row r="2" spans="2:12" ht="15.75" customHeight="1">
      <c r="B2" s="113"/>
      <c r="C2" s="113"/>
      <c r="D2" s="135" t="s">
        <v>0</v>
      </c>
      <c r="E2" s="135"/>
      <c r="F2" s="135"/>
      <c r="G2" s="135"/>
      <c r="H2" s="135"/>
      <c r="I2" s="135"/>
      <c r="J2" s="135"/>
      <c r="K2" s="113"/>
      <c r="L2" s="113"/>
    </row>
    <row r="3" spans="2:12" ht="15.75" customHeight="1">
      <c r="B3" s="113"/>
      <c r="C3" s="113"/>
      <c r="D3" s="135"/>
      <c r="E3" s="135"/>
      <c r="F3" s="135"/>
      <c r="G3" s="135"/>
      <c r="H3" s="135"/>
      <c r="I3" s="135"/>
      <c r="J3" s="135"/>
      <c r="K3" s="113"/>
      <c r="L3" s="113"/>
    </row>
    <row r="4" spans="2:12" ht="15.75">
      <c r="B4" s="211"/>
      <c r="D4" s="135" t="s">
        <v>199</v>
      </c>
      <c r="E4" s="135"/>
      <c r="F4" s="135"/>
      <c r="G4" s="135"/>
      <c r="H4" s="135"/>
      <c r="I4" s="135"/>
      <c r="J4" s="135"/>
      <c r="K4" s="211"/>
      <c r="L4" s="211"/>
    </row>
    <row r="5" spans="2:12" ht="15">
      <c r="B5" s="170"/>
      <c r="D5" s="67" t="s">
        <v>200</v>
      </c>
      <c r="E5" s="67"/>
      <c r="F5" s="67"/>
      <c r="G5" s="67"/>
      <c r="H5" s="67"/>
      <c r="I5" s="67"/>
      <c r="J5" s="67"/>
      <c r="K5" s="211"/>
      <c r="L5" s="211"/>
    </row>
    <row r="6" spans="2:12" ht="15">
      <c r="B6" s="170"/>
      <c r="D6" s="136" t="s">
        <v>3</v>
      </c>
      <c r="E6" s="136"/>
      <c r="F6" s="136"/>
      <c r="G6" s="136"/>
      <c r="H6" s="136"/>
      <c r="I6" s="136"/>
      <c r="J6" s="136"/>
      <c r="K6" s="211"/>
      <c r="L6" s="211"/>
    </row>
    <row r="7" spans="2:7" ht="3" customHeight="1">
      <c r="B7" s="114"/>
      <c r="C7" s="114"/>
      <c r="D7" s="114"/>
      <c r="E7" s="114"/>
      <c r="F7" s="114"/>
      <c r="G7" s="114"/>
    </row>
    <row r="8" spans="2:9" ht="15">
      <c r="B8" s="170"/>
      <c r="C8" s="170"/>
      <c r="D8" s="170"/>
      <c r="E8" s="170"/>
      <c r="F8" s="170"/>
      <c r="G8" s="229"/>
      <c r="I8" s="233"/>
    </row>
    <row r="9" spans="2:12" ht="15">
      <c r="B9" s="212"/>
      <c r="C9" s="212"/>
      <c r="D9" s="212"/>
      <c r="E9" s="212"/>
      <c r="F9" s="212"/>
      <c r="G9" s="230"/>
      <c r="H9" s="34"/>
      <c r="I9" s="234"/>
      <c r="J9" s="34"/>
      <c r="K9" s="34"/>
      <c r="L9" s="34"/>
    </row>
    <row r="10" spans="1:13" ht="12.75" customHeight="1">
      <c r="A10" s="1"/>
      <c r="B10" s="213"/>
      <c r="C10" s="176" t="s">
        <v>75</v>
      </c>
      <c r="D10" s="176"/>
      <c r="E10" s="219" t="s">
        <v>201</v>
      </c>
      <c r="F10" s="219" t="s">
        <v>202</v>
      </c>
      <c r="G10" s="231"/>
      <c r="H10" s="176" t="s">
        <v>75</v>
      </c>
      <c r="I10" s="176"/>
      <c r="J10" s="219" t="s">
        <v>201</v>
      </c>
      <c r="K10" s="219" t="s">
        <v>202</v>
      </c>
      <c r="L10" s="240"/>
      <c r="M10" s="62"/>
    </row>
    <row r="11" spans="1:13" ht="3" customHeight="1">
      <c r="A11" s="1"/>
      <c r="B11" s="214"/>
      <c r="C11" s="217"/>
      <c r="D11" s="217"/>
      <c r="E11" s="92"/>
      <c r="F11" s="92"/>
      <c r="G11" s="78"/>
      <c r="H11" s="78"/>
      <c r="I11" s="235"/>
      <c r="J11" s="78"/>
      <c r="K11" s="78"/>
      <c r="L11" s="241"/>
      <c r="M11" s="62"/>
    </row>
    <row r="12" spans="1:13" ht="15">
      <c r="A12" s="1"/>
      <c r="B12" s="75"/>
      <c r="C12" s="114"/>
      <c r="D12" s="114"/>
      <c r="E12" s="220"/>
      <c r="F12" s="220"/>
      <c r="I12" s="233"/>
      <c r="L12" s="109"/>
      <c r="M12" s="62"/>
    </row>
    <row r="13" spans="1:13" ht="15">
      <c r="A13" s="1"/>
      <c r="B13" s="215"/>
      <c r="C13" s="85" t="s">
        <v>123</v>
      </c>
      <c r="D13" s="85"/>
      <c r="E13" s="221">
        <v>0</v>
      </c>
      <c r="F13" s="221">
        <v>2957452.36</v>
      </c>
      <c r="G13" s="168"/>
      <c r="H13" s="85" t="s">
        <v>147</v>
      </c>
      <c r="I13" s="85"/>
      <c r="J13" s="221">
        <v>0</v>
      </c>
      <c r="K13" s="221">
        <v>813154.25</v>
      </c>
      <c r="L13" s="108"/>
      <c r="M13" s="62"/>
    </row>
    <row r="14" spans="1:13" ht="15">
      <c r="A14" s="1"/>
      <c r="B14" s="71"/>
      <c r="C14" s="127"/>
      <c r="D14" s="124"/>
      <c r="E14" s="222"/>
      <c r="F14" s="222"/>
      <c r="G14" s="168"/>
      <c r="H14" s="85"/>
      <c r="I14" s="85"/>
      <c r="J14" s="221"/>
      <c r="K14" s="221"/>
      <c r="L14" s="108"/>
      <c r="M14" s="62"/>
    </row>
    <row r="15" spans="1:13" ht="15">
      <c r="A15" s="1"/>
      <c r="B15" s="71"/>
      <c r="C15" s="85" t="s">
        <v>124</v>
      </c>
      <c r="D15" s="85"/>
      <c r="E15" s="221">
        <v>0</v>
      </c>
      <c r="F15" s="221">
        <v>2653247.56</v>
      </c>
      <c r="G15" s="168"/>
      <c r="H15" s="85" t="s">
        <v>148</v>
      </c>
      <c r="I15" s="85"/>
      <c r="J15" s="221">
        <v>0</v>
      </c>
      <c r="K15" s="221">
        <v>813154.25</v>
      </c>
      <c r="L15" s="108"/>
      <c r="M15" s="62"/>
    </row>
    <row r="16" spans="1:13" ht="6" customHeight="1">
      <c r="A16" s="1"/>
      <c r="B16" s="73"/>
      <c r="C16" s="88"/>
      <c r="D16" s="114"/>
      <c r="E16" s="100"/>
      <c r="F16" s="100"/>
      <c r="G16" s="163"/>
      <c r="H16" s="88"/>
      <c r="I16" s="88"/>
      <c r="J16" s="100"/>
      <c r="K16" s="100"/>
      <c r="L16" s="109"/>
      <c r="M16" s="62"/>
    </row>
    <row r="17" spans="1:13" ht="15">
      <c r="A17" s="1"/>
      <c r="B17" s="72"/>
      <c r="C17" s="86" t="s">
        <v>125</v>
      </c>
      <c r="D17" s="86"/>
      <c r="E17" s="223">
        <v>0</v>
      </c>
      <c r="F17" s="223">
        <v>2654165.34</v>
      </c>
      <c r="G17" s="163"/>
      <c r="H17" s="86" t="s">
        <v>149</v>
      </c>
      <c r="I17" s="86"/>
      <c r="J17" s="223">
        <v>0</v>
      </c>
      <c r="K17" s="223">
        <v>813154.25</v>
      </c>
      <c r="L17" s="109"/>
      <c r="M17" s="62"/>
    </row>
    <row r="18" spans="1:13" ht="15">
      <c r="A18" s="1"/>
      <c r="B18" s="72"/>
      <c r="C18" s="86" t="s">
        <v>126</v>
      </c>
      <c r="D18" s="86"/>
      <c r="E18" s="223">
        <v>917.78</v>
      </c>
      <c r="F18" s="223">
        <v>0</v>
      </c>
      <c r="G18" s="163"/>
      <c r="H18" s="86" t="s">
        <v>150</v>
      </c>
      <c r="I18" s="86"/>
      <c r="J18" s="223">
        <v>0</v>
      </c>
      <c r="K18" s="223">
        <v>0</v>
      </c>
      <c r="L18" s="109"/>
      <c r="M18" s="62"/>
    </row>
    <row r="19" spans="1:13" ht="15">
      <c r="A19" s="1"/>
      <c r="B19" s="72"/>
      <c r="C19" s="86" t="s">
        <v>127</v>
      </c>
      <c r="D19" s="86"/>
      <c r="E19" s="223">
        <v>0</v>
      </c>
      <c r="F19" s="223">
        <v>0</v>
      </c>
      <c r="G19" s="163"/>
      <c r="H19" s="86" t="s">
        <v>151</v>
      </c>
      <c r="I19" s="86"/>
      <c r="J19" s="223">
        <v>0</v>
      </c>
      <c r="K19" s="223">
        <v>0</v>
      </c>
      <c r="L19" s="109"/>
      <c r="M19" s="62"/>
    </row>
    <row r="20" spans="1:13" ht="15">
      <c r="A20" s="1"/>
      <c r="B20" s="72"/>
      <c r="C20" s="86" t="s">
        <v>128</v>
      </c>
      <c r="D20" s="86"/>
      <c r="E20" s="223">
        <v>0</v>
      </c>
      <c r="F20" s="223">
        <v>0</v>
      </c>
      <c r="G20" s="163"/>
      <c r="H20" s="86" t="s">
        <v>152</v>
      </c>
      <c r="I20" s="86"/>
      <c r="J20" s="223">
        <v>0</v>
      </c>
      <c r="K20" s="223">
        <v>0</v>
      </c>
      <c r="L20" s="109"/>
      <c r="M20" s="62"/>
    </row>
    <row r="21" spans="1:13" ht="15">
      <c r="A21" s="1"/>
      <c r="B21" s="72"/>
      <c r="C21" s="86" t="s">
        <v>129</v>
      </c>
      <c r="D21" s="86"/>
      <c r="E21" s="223">
        <v>0</v>
      </c>
      <c r="F21" s="223">
        <v>0</v>
      </c>
      <c r="G21" s="163"/>
      <c r="H21" s="86" t="s">
        <v>153</v>
      </c>
      <c r="I21" s="86"/>
      <c r="J21" s="223">
        <v>0</v>
      </c>
      <c r="K21" s="223">
        <v>0</v>
      </c>
      <c r="L21" s="109"/>
      <c r="M21" s="62"/>
    </row>
    <row r="22" spans="1:13" ht="15">
      <c r="A22" s="1"/>
      <c r="B22" s="72"/>
      <c r="C22" s="86" t="s">
        <v>130</v>
      </c>
      <c r="D22" s="86"/>
      <c r="E22" s="223">
        <v>0</v>
      </c>
      <c r="F22" s="223">
        <v>0</v>
      </c>
      <c r="G22" s="163"/>
      <c r="H22" s="157" t="s">
        <v>154</v>
      </c>
      <c r="I22" s="157"/>
      <c r="J22" s="223">
        <v>0</v>
      </c>
      <c r="K22" s="223">
        <v>0</v>
      </c>
      <c r="L22" s="109"/>
      <c r="M22" s="62"/>
    </row>
    <row r="23" spans="1:13" ht="15">
      <c r="A23" s="1"/>
      <c r="B23" s="72"/>
      <c r="C23" s="86" t="s">
        <v>131</v>
      </c>
      <c r="D23" s="86"/>
      <c r="E23" s="223">
        <v>0</v>
      </c>
      <c r="F23" s="223">
        <v>0</v>
      </c>
      <c r="G23" s="163"/>
      <c r="H23" s="86" t="s">
        <v>155</v>
      </c>
      <c r="I23" s="86"/>
      <c r="J23" s="223">
        <v>0</v>
      </c>
      <c r="K23" s="223">
        <v>0</v>
      </c>
      <c r="L23" s="109"/>
      <c r="M23" s="62"/>
    </row>
    <row r="24" spans="1:13" ht="15">
      <c r="A24" s="1"/>
      <c r="B24" s="73"/>
      <c r="C24" s="88"/>
      <c r="D24" s="114"/>
      <c r="E24" s="100"/>
      <c r="F24" s="100"/>
      <c r="G24" s="163"/>
      <c r="H24" s="86" t="s">
        <v>156</v>
      </c>
      <c r="I24" s="86"/>
      <c r="J24" s="223">
        <v>0</v>
      </c>
      <c r="K24" s="223">
        <v>0</v>
      </c>
      <c r="L24" s="109"/>
      <c r="M24" s="62"/>
    </row>
    <row r="25" spans="1:13" ht="15">
      <c r="A25" s="1"/>
      <c r="B25" s="73"/>
      <c r="C25" s="85" t="s">
        <v>133</v>
      </c>
      <c r="D25" s="85"/>
      <c r="E25" s="221">
        <v>0</v>
      </c>
      <c r="F25" s="221">
        <v>304204.8</v>
      </c>
      <c r="G25" s="163"/>
      <c r="H25" s="88"/>
      <c r="I25" s="88"/>
      <c r="J25" s="100"/>
      <c r="K25" s="100"/>
      <c r="L25" s="109"/>
      <c r="M25" s="62"/>
    </row>
    <row r="26" spans="1:13" ht="15">
      <c r="A26" s="1"/>
      <c r="B26" s="73"/>
      <c r="C26" s="88"/>
      <c r="D26" s="114"/>
      <c r="E26" s="100"/>
      <c r="F26" s="100"/>
      <c r="G26" s="163"/>
      <c r="H26" s="85" t="s">
        <v>158</v>
      </c>
      <c r="I26" s="85"/>
      <c r="J26" s="221">
        <v>0</v>
      </c>
      <c r="K26" s="221">
        <v>0</v>
      </c>
      <c r="L26" s="109"/>
      <c r="M26" s="62"/>
    </row>
    <row r="27" spans="1:13" ht="15">
      <c r="A27" s="1"/>
      <c r="B27" s="72"/>
      <c r="C27" s="86" t="s">
        <v>134</v>
      </c>
      <c r="D27" s="86"/>
      <c r="E27" s="223">
        <v>0</v>
      </c>
      <c r="F27" s="223">
        <v>0</v>
      </c>
      <c r="G27" s="163"/>
      <c r="H27" s="88"/>
      <c r="I27" s="88"/>
      <c r="J27" s="100"/>
      <c r="K27" s="100"/>
      <c r="L27" s="109"/>
      <c r="M27" s="62"/>
    </row>
    <row r="28" spans="1:13" ht="15">
      <c r="A28" s="1"/>
      <c r="B28" s="72"/>
      <c r="C28" s="86" t="s">
        <v>135</v>
      </c>
      <c r="D28" s="86"/>
      <c r="E28" s="223">
        <v>0</v>
      </c>
      <c r="F28" s="223">
        <v>0</v>
      </c>
      <c r="G28" s="163"/>
      <c r="H28" s="86" t="s">
        <v>159</v>
      </c>
      <c r="I28" s="86"/>
      <c r="J28" s="223">
        <v>0</v>
      </c>
      <c r="K28" s="223">
        <v>0</v>
      </c>
      <c r="L28" s="109"/>
      <c r="M28" s="62"/>
    </row>
    <row r="29" spans="1:13" ht="15">
      <c r="A29" s="1"/>
      <c r="B29" s="72"/>
      <c r="C29" s="86" t="s">
        <v>136</v>
      </c>
      <c r="D29" s="86"/>
      <c r="E29" s="223">
        <v>0</v>
      </c>
      <c r="F29" s="223">
        <v>300704.8</v>
      </c>
      <c r="G29" s="163"/>
      <c r="H29" s="86" t="s">
        <v>160</v>
      </c>
      <c r="I29" s="86"/>
      <c r="J29" s="223">
        <v>0</v>
      </c>
      <c r="K29" s="223">
        <v>0</v>
      </c>
      <c r="L29" s="109"/>
      <c r="M29" s="62"/>
    </row>
    <row r="30" spans="1:13" ht="15">
      <c r="A30" s="1"/>
      <c r="B30" s="72"/>
      <c r="C30" s="86" t="s">
        <v>137</v>
      </c>
      <c r="D30" s="86"/>
      <c r="E30" s="223">
        <v>0</v>
      </c>
      <c r="F30" s="223">
        <v>3500</v>
      </c>
      <c r="G30" s="163"/>
      <c r="H30" s="86" t="s">
        <v>161</v>
      </c>
      <c r="I30" s="86"/>
      <c r="J30" s="223">
        <v>0</v>
      </c>
      <c r="K30" s="223">
        <v>0</v>
      </c>
      <c r="L30" s="109"/>
      <c r="M30" s="62"/>
    </row>
    <row r="31" spans="1:13" ht="15">
      <c r="A31" s="1"/>
      <c r="B31" s="72"/>
      <c r="C31" s="86" t="s">
        <v>138</v>
      </c>
      <c r="D31" s="86"/>
      <c r="E31" s="223">
        <v>0</v>
      </c>
      <c r="F31" s="223">
        <v>0</v>
      </c>
      <c r="G31" s="163"/>
      <c r="H31" s="86" t="s">
        <v>162</v>
      </c>
      <c r="I31" s="86"/>
      <c r="J31" s="223">
        <v>0</v>
      </c>
      <c r="K31" s="223">
        <v>0</v>
      </c>
      <c r="L31" s="109"/>
      <c r="M31" s="62"/>
    </row>
    <row r="32" spans="1:13" ht="15">
      <c r="A32" s="1"/>
      <c r="B32" s="72"/>
      <c r="C32" s="157" t="s">
        <v>139</v>
      </c>
      <c r="D32" s="157"/>
      <c r="E32" s="223">
        <v>0</v>
      </c>
      <c r="F32" s="223">
        <v>0</v>
      </c>
      <c r="G32" s="163"/>
      <c r="H32" s="157" t="s">
        <v>163</v>
      </c>
      <c r="I32" s="157"/>
      <c r="J32" s="223">
        <v>0</v>
      </c>
      <c r="K32" s="223">
        <v>0</v>
      </c>
      <c r="L32" s="109"/>
      <c r="M32" s="62"/>
    </row>
    <row r="33" spans="1:13" ht="15">
      <c r="A33" s="1"/>
      <c r="B33" s="72"/>
      <c r="C33" s="86" t="s">
        <v>140</v>
      </c>
      <c r="D33" s="86"/>
      <c r="E33" s="223">
        <v>0</v>
      </c>
      <c r="F33" s="223">
        <v>0</v>
      </c>
      <c r="G33" s="163"/>
      <c r="H33" s="86" t="s">
        <v>164</v>
      </c>
      <c r="I33" s="86"/>
      <c r="J33" s="223">
        <v>0</v>
      </c>
      <c r="K33" s="223">
        <v>0</v>
      </c>
      <c r="L33" s="109"/>
      <c r="M33" s="62"/>
    </row>
    <row r="34" spans="1:13" ht="15">
      <c r="A34" s="1"/>
      <c r="B34" s="72"/>
      <c r="C34" s="157" t="s">
        <v>141</v>
      </c>
      <c r="D34" s="157"/>
      <c r="E34" s="223">
        <v>0</v>
      </c>
      <c r="F34" s="223">
        <v>0</v>
      </c>
      <c r="G34" s="163"/>
      <c r="H34" s="88"/>
      <c r="I34" s="88"/>
      <c r="J34" s="224"/>
      <c r="K34" s="224"/>
      <c r="L34" s="109"/>
      <c r="M34" s="62"/>
    </row>
    <row r="35" spans="1:13" ht="15">
      <c r="A35" s="1"/>
      <c r="B35" s="72"/>
      <c r="C35" s="86" t="s">
        <v>142</v>
      </c>
      <c r="D35" s="86"/>
      <c r="E35" s="223">
        <v>0</v>
      </c>
      <c r="F35" s="223">
        <v>0</v>
      </c>
      <c r="G35" s="163"/>
      <c r="H35" s="85" t="s">
        <v>167</v>
      </c>
      <c r="I35" s="85"/>
      <c r="J35" s="221">
        <v>3770606.61</v>
      </c>
      <c r="K35" s="221">
        <v>0</v>
      </c>
      <c r="L35" s="109"/>
      <c r="M35" s="62"/>
    </row>
    <row r="36" spans="1:13" ht="12.75" customHeight="1">
      <c r="A36" s="1"/>
      <c r="B36" s="73"/>
      <c r="C36" s="88"/>
      <c r="D36" s="114"/>
      <c r="E36" s="224"/>
      <c r="F36" s="224"/>
      <c r="G36" s="163"/>
      <c r="H36" s="85"/>
      <c r="I36" s="85"/>
      <c r="J36" s="238"/>
      <c r="K36" s="238"/>
      <c r="L36" s="109"/>
      <c r="M36" s="62"/>
    </row>
    <row r="37" spans="1:13" ht="15">
      <c r="A37" s="1"/>
      <c r="B37" s="72"/>
      <c r="C37" s="163"/>
      <c r="D37" s="163"/>
      <c r="E37" s="225"/>
      <c r="F37" s="225"/>
      <c r="G37" s="163"/>
      <c r="H37" s="85" t="s">
        <v>168</v>
      </c>
      <c r="I37" s="85"/>
      <c r="J37" s="221">
        <v>0</v>
      </c>
      <c r="K37" s="221">
        <v>0</v>
      </c>
      <c r="L37" s="109"/>
      <c r="M37" s="62"/>
    </row>
    <row r="38" spans="1:13" ht="6.75" customHeight="1">
      <c r="A38" s="1"/>
      <c r="B38" s="73"/>
      <c r="C38" s="163"/>
      <c r="D38" s="163"/>
      <c r="E38" s="225"/>
      <c r="F38" s="225"/>
      <c r="G38" s="163"/>
      <c r="H38" s="88"/>
      <c r="I38" s="88"/>
      <c r="J38" s="100"/>
      <c r="K38" s="100"/>
      <c r="L38" s="109"/>
      <c r="M38" s="62"/>
    </row>
    <row r="39" spans="1:13" ht="15">
      <c r="A39" s="1"/>
      <c r="B39" s="72"/>
      <c r="C39" s="163"/>
      <c r="D39" s="163"/>
      <c r="E39" s="163"/>
      <c r="F39" s="163"/>
      <c r="G39" s="163"/>
      <c r="H39" s="86" t="s">
        <v>103</v>
      </c>
      <c r="I39" s="86"/>
      <c r="J39" s="223">
        <v>0</v>
      </c>
      <c r="K39" s="223">
        <v>0</v>
      </c>
      <c r="L39" s="109"/>
      <c r="M39" s="62"/>
    </row>
    <row r="40" spans="1:13" ht="15">
      <c r="A40" s="1"/>
      <c r="B40" s="73"/>
      <c r="C40" s="163"/>
      <c r="D40" s="163"/>
      <c r="E40" s="163"/>
      <c r="F40" s="163"/>
      <c r="G40" s="163"/>
      <c r="H40" s="86" t="s">
        <v>169</v>
      </c>
      <c r="I40" s="86"/>
      <c r="J40" s="223">
        <v>0</v>
      </c>
      <c r="K40" s="223">
        <v>0</v>
      </c>
      <c r="L40" s="109"/>
      <c r="M40" s="62"/>
    </row>
    <row r="41" spans="1:13" ht="15">
      <c r="A41" s="1"/>
      <c r="B41" s="72"/>
      <c r="C41" s="163"/>
      <c r="D41" s="163"/>
      <c r="E41" s="163"/>
      <c r="F41" s="163"/>
      <c r="G41" s="163"/>
      <c r="H41" s="86" t="s">
        <v>170</v>
      </c>
      <c r="I41" s="86"/>
      <c r="J41" s="223">
        <v>0</v>
      </c>
      <c r="K41" s="223">
        <v>0</v>
      </c>
      <c r="L41" s="109"/>
      <c r="M41" s="62"/>
    </row>
    <row r="42" spans="1:13" ht="12" customHeight="1">
      <c r="A42" s="1"/>
      <c r="B42" s="72"/>
      <c r="C42" s="163"/>
      <c r="D42" s="163"/>
      <c r="E42" s="163"/>
      <c r="F42" s="163"/>
      <c r="G42" s="163"/>
      <c r="H42" s="88"/>
      <c r="I42" s="88"/>
      <c r="J42" s="100"/>
      <c r="K42" s="100"/>
      <c r="L42" s="109"/>
      <c r="M42" s="62"/>
    </row>
    <row r="43" spans="1:13" ht="15">
      <c r="A43" s="1"/>
      <c r="B43" s="72"/>
      <c r="C43" s="163"/>
      <c r="D43" s="163"/>
      <c r="E43" s="163"/>
      <c r="F43" s="163"/>
      <c r="G43" s="163"/>
      <c r="H43" s="85" t="s">
        <v>171</v>
      </c>
      <c r="I43" s="85"/>
      <c r="J43" s="221">
        <v>3770606.61</v>
      </c>
      <c r="K43" s="221">
        <v>0</v>
      </c>
      <c r="L43" s="109"/>
      <c r="M43" s="62"/>
    </row>
    <row r="44" spans="1:13" ht="6.75" customHeight="1">
      <c r="A44" s="1"/>
      <c r="B44" s="72"/>
      <c r="C44" s="163"/>
      <c r="D44" s="163"/>
      <c r="E44" s="163"/>
      <c r="F44" s="163"/>
      <c r="G44" s="163"/>
      <c r="H44" s="88"/>
      <c r="I44" s="88"/>
      <c r="J44" s="100"/>
      <c r="K44" s="100"/>
      <c r="L44" s="109"/>
      <c r="M44" s="62"/>
    </row>
    <row r="45" spans="1:13" ht="15">
      <c r="A45" s="1"/>
      <c r="B45" s="72"/>
      <c r="C45" s="163"/>
      <c r="D45" s="163"/>
      <c r="E45" s="163"/>
      <c r="F45" s="163"/>
      <c r="G45" s="163"/>
      <c r="H45" s="86" t="s">
        <v>172</v>
      </c>
      <c r="I45" s="86"/>
      <c r="J45" s="223">
        <v>0</v>
      </c>
      <c r="K45" s="223">
        <v>7571382.16</v>
      </c>
      <c r="L45" s="109"/>
      <c r="M45" s="62"/>
    </row>
    <row r="46" spans="1:13" ht="15">
      <c r="A46" s="1"/>
      <c r="B46" s="72"/>
      <c r="C46" s="163"/>
      <c r="D46" s="163"/>
      <c r="E46" s="163"/>
      <c r="F46" s="163"/>
      <c r="G46" s="163"/>
      <c r="H46" s="86" t="s">
        <v>173</v>
      </c>
      <c r="I46" s="86"/>
      <c r="J46" s="223">
        <v>11341988.77</v>
      </c>
      <c r="K46" s="223">
        <v>0</v>
      </c>
      <c r="L46" s="109"/>
      <c r="M46" s="62"/>
    </row>
    <row r="47" spans="1:13" ht="15">
      <c r="A47" s="1"/>
      <c r="B47" s="72"/>
      <c r="C47" s="163"/>
      <c r="D47" s="163"/>
      <c r="E47" s="163"/>
      <c r="F47" s="163"/>
      <c r="G47" s="163"/>
      <c r="H47" s="86" t="s">
        <v>174</v>
      </c>
      <c r="I47" s="86"/>
      <c r="J47" s="223">
        <v>0</v>
      </c>
      <c r="K47" s="223">
        <v>0</v>
      </c>
      <c r="L47" s="109"/>
      <c r="M47" s="62"/>
    </row>
    <row r="48" spans="1:13" ht="15">
      <c r="A48" s="1"/>
      <c r="B48" s="72"/>
      <c r="C48" s="163"/>
      <c r="D48" s="163"/>
      <c r="E48" s="163"/>
      <c r="F48" s="163"/>
      <c r="G48" s="163"/>
      <c r="H48" s="86" t="s">
        <v>175</v>
      </c>
      <c r="I48" s="86"/>
      <c r="J48" s="223">
        <v>0</v>
      </c>
      <c r="K48" s="223">
        <v>0</v>
      </c>
      <c r="L48" s="109"/>
      <c r="M48" s="62"/>
    </row>
    <row r="49" spans="1:13" ht="15">
      <c r="A49" s="1"/>
      <c r="B49" s="73"/>
      <c r="C49" s="163"/>
      <c r="D49" s="163"/>
      <c r="E49" s="163"/>
      <c r="F49" s="163"/>
      <c r="G49" s="163"/>
      <c r="H49" s="86" t="s">
        <v>176</v>
      </c>
      <c r="I49" s="86"/>
      <c r="J49" s="223">
        <v>0</v>
      </c>
      <c r="K49" s="223">
        <v>0</v>
      </c>
      <c r="L49" s="109"/>
      <c r="M49" s="62"/>
    </row>
    <row r="50" spans="1:13" ht="6.75" customHeight="1">
      <c r="A50" s="1"/>
      <c r="B50" s="72"/>
      <c r="C50" s="163"/>
      <c r="D50" s="163"/>
      <c r="E50" s="163"/>
      <c r="F50" s="163"/>
      <c r="G50" s="163"/>
      <c r="H50" s="88"/>
      <c r="I50" s="88"/>
      <c r="J50" s="100"/>
      <c r="K50" s="100"/>
      <c r="L50" s="109"/>
      <c r="M50" s="62"/>
    </row>
    <row r="51" spans="1:13" ht="15">
      <c r="A51" s="1"/>
      <c r="B51" s="73"/>
      <c r="C51" s="163"/>
      <c r="D51" s="163"/>
      <c r="E51" s="163"/>
      <c r="F51" s="163"/>
      <c r="G51" s="163"/>
      <c r="H51" s="85" t="s">
        <v>203</v>
      </c>
      <c r="I51" s="85"/>
      <c r="J51" s="221">
        <v>0</v>
      </c>
      <c r="K51" s="221">
        <v>0</v>
      </c>
      <c r="L51" s="109"/>
      <c r="M51" s="62"/>
    </row>
    <row r="52" spans="1:13" ht="12" customHeight="1">
      <c r="A52" s="1"/>
      <c r="B52" s="72"/>
      <c r="C52" s="163"/>
      <c r="D52" s="163"/>
      <c r="E52" s="163"/>
      <c r="F52" s="163"/>
      <c r="G52" s="163"/>
      <c r="H52" s="88"/>
      <c r="I52" s="88"/>
      <c r="J52" s="100"/>
      <c r="K52" s="100"/>
      <c r="L52" s="109"/>
      <c r="M52" s="62"/>
    </row>
    <row r="53" spans="1:13" ht="15">
      <c r="A53" s="1"/>
      <c r="B53" s="72"/>
      <c r="C53" s="163"/>
      <c r="D53" s="163"/>
      <c r="E53" s="163"/>
      <c r="F53" s="163"/>
      <c r="G53" s="163"/>
      <c r="H53" s="86" t="s">
        <v>178</v>
      </c>
      <c r="I53" s="86"/>
      <c r="J53" s="223">
        <v>0</v>
      </c>
      <c r="K53" s="223">
        <v>0</v>
      </c>
      <c r="L53" s="109"/>
      <c r="M53" s="62"/>
    </row>
    <row r="54" spans="1:13" ht="15">
      <c r="A54" s="1"/>
      <c r="B54" s="216"/>
      <c r="C54" s="91"/>
      <c r="D54" s="91"/>
      <c r="E54" s="91"/>
      <c r="F54" s="91"/>
      <c r="G54" s="91"/>
      <c r="H54" s="232" t="s">
        <v>179</v>
      </c>
      <c r="I54" s="232"/>
      <c r="J54" s="239">
        <v>0</v>
      </c>
      <c r="K54" s="239">
        <v>0</v>
      </c>
      <c r="L54" s="111"/>
      <c r="M54" s="62"/>
    </row>
    <row r="55" spans="2:12" ht="6" customHeight="1">
      <c r="B55" s="174"/>
      <c r="C55" s="174"/>
      <c r="D55" s="218"/>
      <c r="E55" s="218"/>
      <c r="F55" s="227"/>
      <c r="G55" s="227"/>
      <c r="H55" s="174"/>
      <c r="I55" s="236"/>
      <c r="J55" s="218"/>
      <c r="K55" s="227"/>
      <c r="L55" s="227"/>
    </row>
    <row r="56" spans="2:12" ht="6" customHeight="1">
      <c r="B56" s="78"/>
      <c r="C56" s="121"/>
      <c r="D56" s="92"/>
      <c r="E56" s="92"/>
      <c r="F56" s="104"/>
      <c r="G56" s="104"/>
      <c r="H56" s="121"/>
      <c r="I56" s="197"/>
      <c r="J56" s="92"/>
      <c r="K56" s="104"/>
      <c r="L56" s="104"/>
    </row>
    <row r="57" spans="3:11" ht="6" customHeight="1">
      <c r="C57" s="93"/>
      <c r="D57" s="93"/>
      <c r="E57" s="105"/>
      <c r="F57" s="105"/>
      <c r="H57" s="93"/>
      <c r="I57" s="129"/>
      <c r="J57" s="105"/>
      <c r="K57" s="105"/>
    </row>
    <row r="58" spans="3:11" ht="15" customHeight="1">
      <c r="C58" s="132" t="s">
        <v>22</v>
      </c>
      <c r="D58" s="132"/>
      <c r="E58" s="132"/>
      <c r="F58" s="132"/>
      <c r="G58" s="132"/>
      <c r="H58" s="132"/>
      <c r="I58" s="132"/>
      <c r="J58" s="132"/>
      <c r="K58" s="132"/>
    </row>
    <row r="59" spans="3:11" ht="9.75" customHeight="1">
      <c r="C59" s="93"/>
      <c r="D59" s="93"/>
      <c r="E59" s="105"/>
      <c r="F59" s="105"/>
      <c r="H59" s="93"/>
      <c r="I59" s="129"/>
      <c r="J59" s="105"/>
      <c r="K59" s="105"/>
    </row>
    <row r="60" spans="3:11" ht="49.5" customHeight="1">
      <c r="C60" s="93"/>
      <c r="D60" s="188"/>
      <c r="E60" s="226"/>
      <c r="F60" s="105"/>
      <c r="H60" s="188"/>
      <c r="I60" s="237"/>
      <c r="J60" s="105"/>
      <c r="K60" s="105"/>
    </row>
    <row r="61" spans="3:11" ht="15">
      <c r="C61" s="133"/>
      <c r="D61" s="140" t="s">
        <v>7</v>
      </c>
      <c r="E61" s="140"/>
      <c r="F61" s="228"/>
      <c r="G61" s="228"/>
      <c r="H61" s="140" t="s">
        <v>9</v>
      </c>
      <c r="I61" s="140"/>
      <c r="J61" s="114"/>
      <c r="K61" s="105"/>
    </row>
    <row r="62" spans="3:11" ht="15">
      <c r="C62" s="134"/>
      <c r="D62" s="82" t="s">
        <v>8</v>
      </c>
      <c r="E62" s="82"/>
      <c r="F62" s="228"/>
      <c r="G62" s="228"/>
      <c r="H62" s="82" t="s">
        <v>10</v>
      </c>
      <c r="I62" s="82"/>
      <c r="J62" s="114"/>
      <c r="K62" s="105"/>
    </row>
    <row r="63" spans="2:7" ht="12" customHeight="1">
      <c r="B63" s="161"/>
      <c r="G63" s="163"/>
    </row>
  </sheetData>
  <sheetProtection/>
  <mergeCells count="64">
    <mergeCell ref="C22:D22"/>
    <mergeCell ref="D4:J4"/>
    <mergeCell ref="D5:J5"/>
    <mergeCell ref="C35:D35"/>
    <mergeCell ref="H33:I33"/>
    <mergeCell ref="C25:D25"/>
    <mergeCell ref="C29:D29"/>
    <mergeCell ref="C30:D30"/>
    <mergeCell ref="C13:D13"/>
    <mergeCell ref="H28:I28"/>
    <mergeCell ref="H21:I21"/>
    <mergeCell ref="H51:I51"/>
    <mergeCell ref="H40:I40"/>
    <mergeCell ref="H45:I45"/>
    <mergeCell ref="H24:I24"/>
    <mergeCell ref="H26:I26"/>
    <mergeCell ref="H49:I49"/>
    <mergeCell ref="H43:I43"/>
    <mergeCell ref="H41:I41"/>
    <mergeCell ref="H35:I35"/>
    <mergeCell ref="D2:J2"/>
    <mergeCell ref="D3:J3"/>
    <mergeCell ref="H15:I15"/>
    <mergeCell ref="H17:I17"/>
    <mergeCell ref="H18:I18"/>
    <mergeCell ref="H47:I47"/>
    <mergeCell ref="D6:J6"/>
    <mergeCell ref="H10:I10"/>
    <mergeCell ref="H14:I14"/>
    <mergeCell ref="C10:D10"/>
    <mergeCell ref="H13:I13"/>
    <mergeCell ref="H39:I39"/>
    <mergeCell ref="H20:I20"/>
    <mergeCell ref="H19:I19"/>
    <mergeCell ref="H22:I22"/>
    <mergeCell ref="H48:I48"/>
    <mergeCell ref="H30:I30"/>
    <mergeCell ref="H31:I31"/>
    <mergeCell ref="H36:I36"/>
    <mergeCell ref="H37:I37"/>
    <mergeCell ref="H46:I46"/>
    <mergeCell ref="H53:I53"/>
    <mergeCell ref="D62:E62"/>
    <mergeCell ref="H62:I62"/>
    <mergeCell ref="C58:K58"/>
    <mergeCell ref="D61:E61"/>
    <mergeCell ref="H61:I61"/>
    <mergeCell ref="H54:I54"/>
    <mergeCell ref="C23:D23"/>
    <mergeCell ref="H32:I32"/>
    <mergeCell ref="H23:I23"/>
    <mergeCell ref="C34:D34"/>
    <mergeCell ref="C33:D33"/>
    <mergeCell ref="C27:D27"/>
    <mergeCell ref="C28:D28"/>
    <mergeCell ref="C31:D31"/>
    <mergeCell ref="C32:D32"/>
    <mergeCell ref="H29:I29"/>
    <mergeCell ref="C15:D15"/>
    <mergeCell ref="C17:D17"/>
    <mergeCell ref="C18:D18"/>
    <mergeCell ref="C19:D19"/>
    <mergeCell ref="C20:D20"/>
    <mergeCell ref="C21:D21"/>
  </mergeCells>
  <printOptions/>
  <pageMargins left="0.75" right="0.75" top="1" bottom="1" header="0.5" footer="0.5"/>
  <pageSetup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="60" zoomScalePageLayoutView="0" workbookViewId="0" topLeftCell="A1">
      <selection activeCell="F3" sqref="F3:P3"/>
    </sheetView>
  </sheetViews>
  <sheetFormatPr defaultColWidth="11.421875" defaultRowHeight="15"/>
  <cols>
    <col min="1" max="1" width="5.140625" style="598" customWidth="1"/>
    <col min="2" max="2" width="1.28515625" style="598" customWidth="1"/>
    <col min="3" max="3" width="2.140625" style="598" customWidth="1"/>
    <col min="4" max="4" width="3.7109375" style="598" customWidth="1"/>
    <col min="5" max="9" width="15.7109375" style="598" customWidth="1"/>
    <col min="10" max="10" width="2.140625" style="598" customWidth="1"/>
    <col min="11" max="12" width="3.7109375" style="598" customWidth="1"/>
    <col min="13" max="16" width="15.7109375" style="598" customWidth="1"/>
    <col min="17" max="17" width="18.421875" style="598" bestFit="1" customWidth="1"/>
    <col min="18" max="18" width="1.8515625" style="598" customWidth="1"/>
    <col min="19" max="16384" width="11.421875" style="598" customWidth="1"/>
  </cols>
  <sheetData>
    <row r="1" spans="6:16" ht="12" customHeight="1">
      <c r="F1" s="599" t="s">
        <v>0</v>
      </c>
      <c r="G1" s="599"/>
      <c r="H1" s="599"/>
      <c r="I1" s="599"/>
      <c r="J1" s="599"/>
      <c r="K1" s="599"/>
      <c r="L1" s="599"/>
      <c r="M1" s="599"/>
      <c r="N1" s="599"/>
      <c r="O1" s="599"/>
      <c r="P1" s="599"/>
    </row>
    <row r="2" spans="6:16" ht="12" customHeight="1"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</row>
    <row r="3" spans="3:18" ht="15" customHeight="1">
      <c r="C3" s="600"/>
      <c r="D3" s="600"/>
      <c r="E3" s="600"/>
      <c r="F3" s="599" t="s">
        <v>213</v>
      </c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600"/>
      <c r="R3" s="600"/>
    </row>
    <row r="4" spans="3:18" ht="15" customHeight="1">
      <c r="C4" s="600"/>
      <c r="D4" s="600"/>
      <c r="E4" s="600"/>
      <c r="F4" s="601" t="s">
        <v>74</v>
      </c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0"/>
      <c r="R4" s="600"/>
    </row>
    <row r="5" spans="3:18" ht="16.5" customHeight="1">
      <c r="C5" s="600"/>
      <c r="D5" s="600"/>
      <c r="E5" s="600"/>
      <c r="F5" s="599" t="s">
        <v>3</v>
      </c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600"/>
      <c r="R5" s="600"/>
    </row>
    <row r="6" spans="2:10" ht="15.75">
      <c r="B6" s="602"/>
      <c r="C6" s="603"/>
      <c r="D6" s="603"/>
      <c r="E6" s="604"/>
      <c r="F6" s="603"/>
      <c r="G6" s="603"/>
      <c r="H6" s="605"/>
      <c r="I6" s="605"/>
      <c r="J6" s="604"/>
    </row>
    <row r="7" spans="2:18" ht="15.75">
      <c r="B7" s="606"/>
      <c r="C7" s="606"/>
      <c r="D7" s="607"/>
      <c r="E7" s="608"/>
      <c r="F7" s="607"/>
      <c r="G7" s="607"/>
      <c r="H7" s="609"/>
      <c r="I7" s="609"/>
      <c r="J7" s="608"/>
      <c r="K7" s="606"/>
      <c r="L7" s="606"/>
      <c r="M7" s="606"/>
      <c r="N7" s="606"/>
      <c r="O7" s="606"/>
      <c r="P7" s="606"/>
      <c r="Q7" s="606"/>
      <c r="R7" s="606"/>
    </row>
    <row r="8" spans="1:19" ht="15" customHeight="1">
      <c r="A8" s="610"/>
      <c r="B8" s="611"/>
      <c r="C8" s="612" t="s">
        <v>75</v>
      </c>
      <c r="D8" s="612"/>
      <c r="E8" s="612"/>
      <c r="F8" s="612"/>
      <c r="G8" s="613"/>
      <c r="H8" s="614" t="s">
        <v>121</v>
      </c>
      <c r="I8" s="614" t="s">
        <v>122</v>
      </c>
      <c r="J8" s="615"/>
      <c r="K8" s="616" t="s">
        <v>75</v>
      </c>
      <c r="L8" s="616"/>
      <c r="M8" s="616"/>
      <c r="N8" s="616"/>
      <c r="O8" s="614"/>
      <c r="P8" s="614" t="s">
        <v>121</v>
      </c>
      <c r="Q8" s="614" t="s">
        <v>122</v>
      </c>
      <c r="R8" s="617"/>
      <c r="S8" s="618"/>
    </row>
    <row r="9" spans="1:19" ht="15.75">
      <c r="A9" s="610"/>
      <c r="B9" s="619"/>
      <c r="C9" s="620"/>
      <c r="D9" s="620"/>
      <c r="E9" s="621"/>
      <c r="F9" s="621"/>
      <c r="G9" s="621"/>
      <c r="H9" s="622"/>
      <c r="I9" s="622"/>
      <c r="J9" s="620"/>
      <c r="K9" s="620"/>
      <c r="L9" s="620"/>
      <c r="M9" s="620"/>
      <c r="N9" s="620"/>
      <c r="O9" s="620"/>
      <c r="P9" s="620"/>
      <c r="Q9" s="620"/>
      <c r="R9" s="623"/>
      <c r="S9" s="618"/>
    </row>
    <row r="10" spans="1:19" ht="15.75">
      <c r="A10" s="610"/>
      <c r="B10" s="624"/>
      <c r="C10" s="625"/>
      <c r="D10" s="626"/>
      <c r="E10" s="626"/>
      <c r="F10" s="626"/>
      <c r="G10" s="626"/>
      <c r="H10" s="627"/>
      <c r="I10" s="627"/>
      <c r="J10" s="625"/>
      <c r="R10" s="610"/>
      <c r="S10" s="618"/>
    </row>
    <row r="11" spans="1:19" ht="17.25" customHeight="1">
      <c r="A11" s="610"/>
      <c r="B11" s="624"/>
      <c r="C11" s="628" t="s">
        <v>204</v>
      </c>
      <c r="D11" s="628"/>
      <c r="E11" s="628"/>
      <c r="F11" s="628"/>
      <c r="G11" s="628"/>
      <c r="H11" s="627"/>
      <c r="I11" s="627"/>
      <c r="J11" s="625"/>
      <c r="K11" s="628" t="s">
        <v>214</v>
      </c>
      <c r="L11" s="628"/>
      <c r="M11" s="628"/>
      <c r="N11" s="628"/>
      <c r="O11" s="628"/>
      <c r="P11" s="629"/>
      <c r="Q11" s="629"/>
      <c r="R11" s="610"/>
      <c r="S11" s="618"/>
    </row>
    <row r="12" spans="1:19" ht="5.25" customHeight="1">
      <c r="A12" s="610"/>
      <c r="B12" s="624"/>
      <c r="C12" s="625"/>
      <c r="D12" s="626"/>
      <c r="E12" s="625"/>
      <c r="F12" s="626"/>
      <c r="G12" s="626"/>
      <c r="H12" s="630"/>
      <c r="I12" s="630"/>
      <c r="J12" s="625"/>
      <c r="K12" s="625"/>
      <c r="L12" s="626"/>
      <c r="M12" s="626"/>
      <c r="N12" s="626"/>
      <c r="O12" s="626"/>
      <c r="P12" s="630"/>
      <c r="Q12" s="630"/>
      <c r="R12" s="610"/>
      <c r="S12" s="618"/>
    </row>
    <row r="13" spans="1:19" ht="17.25" customHeight="1">
      <c r="A13" s="610"/>
      <c r="B13" s="624"/>
      <c r="C13" s="625"/>
      <c r="D13" s="628" t="s">
        <v>201</v>
      </c>
      <c r="E13" s="628"/>
      <c r="F13" s="628"/>
      <c r="G13" s="628"/>
      <c r="H13" s="631">
        <f>SUM(H14:H23)</f>
        <v>10454318.24</v>
      </c>
      <c r="I13" s="631">
        <f>SUM(I14:I23)</f>
        <v>49513256.28</v>
      </c>
      <c r="J13" s="625"/>
      <c r="K13" s="625"/>
      <c r="L13" s="628" t="s">
        <v>201</v>
      </c>
      <c r="M13" s="628"/>
      <c r="N13" s="628"/>
      <c r="O13" s="628"/>
      <c r="P13" s="631">
        <f>SUM(P14:P16)</f>
        <v>0</v>
      </c>
      <c r="Q13" s="631">
        <f>SUM(Q14:Q16)</f>
        <v>0</v>
      </c>
      <c r="R13" s="610"/>
      <c r="S13" s="618"/>
    </row>
    <row r="14" spans="1:19" ht="15" customHeight="1">
      <c r="A14" s="610"/>
      <c r="B14" s="624"/>
      <c r="C14" s="625"/>
      <c r="D14" s="626"/>
      <c r="E14" s="632" t="s">
        <v>23</v>
      </c>
      <c r="F14" s="632"/>
      <c r="G14" s="632"/>
      <c r="H14" s="633">
        <v>23613</v>
      </c>
      <c r="I14" s="633">
        <v>54367</v>
      </c>
      <c r="J14" s="625"/>
      <c r="K14" s="625"/>
      <c r="L14" s="602"/>
      <c r="M14" s="634" t="s">
        <v>136</v>
      </c>
      <c r="N14" s="634"/>
      <c r="O14" s="634"/>
      <c r="P14" s="633">
        <v>0</v>
      </c>
      <c r="Q14" s="633">
        <v>0</v>
      </c>
      <c r="R14" s="610"/>
      <c r="S14" s="618"/>
    </row>
    <row r="15" spans="1:19" ht="15" customHeight="1">
      <c r="A15" s="610"/>
      <c r="B15" s="624"/>
      <c r="C15" s="625"/>
      <c r="D15" s="626"/>
      <c r="E15" s="632" t="s">
        <v>24</v>
      </c>
      <c r="F15" s="632"/>
      <c r="G15" s="632"/>
      <c r="H15" s="633">
        <v>0</v>
      </c>
      <c r="I15" s="633">
        <v>0</v>
      </c>
      <c r="J15" s="625"/>
      <c r="K15" s="625"/>
      <c r="L15" s="602"/>
      <c r="M15" s="634" t="s">
        <v>137</v>
      </c>
      <c r="N15" s="634"/>
      <c r="O15" s="634"/>
      <c r="P15" s="633">
        <v>0</v>
      </c>
      <c r="Q15" s="633">
        <v>0</v>
      </c>
      <c r="R15" s="610"/>
      <c r="S15" s="618"/>
    </row>
    <row r="16" spans="1:19" ht="15" customHeight="1">
      <c r="A16" s="610"/>
      <c r="B16" s="624"/>
      <c r="C16" s="625"/>
      <c r="D16" s="635"/>
      <c r="E16" s="632" t="s">
        <v>206</v>
      </c>
      <c r="F16" s="632"/>
      <c r="G16" s="632"/>
      <c r="H16" s="633">
        <v>0</v>
      </c>
      <c r="I16" s="633">
        <v>0</v>
      </c>
      <c r="J16" s="625"/>
      <c r="K16" s="625"/>
      <c r="L16" s="627"/>
      <c r="M16" s="634" t="s">
        <v>221</v>
      </c>
      <c r="N16" s="634"/>
      <c r="O16" s="634"/>
      <c r="P16" s="633">
        <v>0</v>
      </c>
      <c r="Q16" s="633">
        <v>0</v>
      </c>
      <c r="R16" s="610"/>
      <c r="S16" s="618"/>
    </row>
    <row r="17" spans="1:19" ht="15" customHeight="1">
      <c r="A17" s="610"/>
      <c r="B17" s="624"/>
      <c r="C17" s="625"/>
      <c r="D17" s="635"/>
      <c r="E17" s="632" t="s">
        <v>26</v>
      </c>
      <c r="F17" s="632"/>
      <c r="G17" s="632"/>
      <c r="H17" s="633">
        <v>218434</v>
      </c>
      <c r="I17" s="633">
        <v>523160</v>
      </c>
      <c r="J17" s="625"/>
      <c r="K17" s="625"/>
      <c r="L17" s="627"/>
      <c r="P17" s="636"/>
      <c r="Q17" s="636"/>
      <c r="R17" s="610"/>
      <c r="S17" s="618"/>
    </row>
    <row r="18" spans="1:19" ht="15" customHeight="1">
      <c r="A18" s="610"/>
      <c r="B18" s="624"/>
      <c r="C18" s="625"/>
      <c r="D18" s="635"/>
      <c r="E18" s="632" t="s">
        <v>27</v>
      </c>
      <c r="F18" s="632"/>
      <c r="G18" s="632"/>
      <c r="H18" s="633">
        <v>91129.44</v>
      </c>
      <c r="I18" s="633">
        <v>176220</v>
      </c>
      <c r="J18" s="625"/>
      <c r="K18" s="625"/>
      <c r="L18" s="628" t="s">
        <v>202</v>
      </c>
      <c r="M18" s="628"/>
      <c r="N18" s="628"/>
      <c r="O18" s="628"/>
      <c r="P18" s="631">
        <f>SUM(P19:P21)</f>
        <v>304204.8</v>
      </c>
      <c r="Q18" s="631">
        <f>SUM(Q19:Q21)</f>
        <v>17372603.330000002</v>
      </c>
      <c r="R18" s="610"/>
      <c r="S18" s="618"/>
    </row>
    <row r="19" spans="1:19" ht="15" customHeight="1">
      <c r="A19" s="610"/>
      <c r="B19" s="624"/>
      <c r="C19" s="625"/>
      <c r="D19" s="635"/>
      <c r="E19" s="632" t="s">
        <v>28</v>
      </c>
      <c r="F19" s="632"/>
      <c r="G19" s="632"/>
      <c r="H19" s="633">
        <v>116630.69</v>
      </c>
      <c r="I19" s="633">
        <v>1067163.59</v>
      </c>
      <c r="J19" s="625"/>
      <c r="K19" s="625"/>
      <c r="L19" s="627"/>
      <c r="M19" s="635" t="s">
        <v>136</v>
      </c>
      <c r="N19" s="635"/>
      <c r="O19" s="635"/>
      <c r="P19" s="633">
        <v>300704.8</v>
      </c>
      <c r="Q19" s="633">
        <v>16861889.57</v>
      </c>
      <c r="R19" s="610"/>
      <c r="S19" s="618"/>
    </row>
    <row r="20" spans="1:19" ht="15" customHeight="1">
      <c r="A20" s="610"/>
      <c r="B20" s="624"/>
      <c r="C20" s="625"/>
      <c r="D20" s="635"/>
      <c r="E20" s="632" t="s">
        <v>79</v>
      </c>
      <c r="F20" s="632"/>
      <c r="G20" s="632"/>
      <c r="H20" s="633">
        <v>0</v>
      </c>
      <c r="I20" s="633">
        <v>0</v>
      </c>
      <c r="J20" s="625"/>
      <c r="K20" s="625"/>
      <c r="L20" s="627"/>
      <c r="M20" s="634" t="s">
        <v>137</v>
      </c>
      <c r="N20" s="634"/>
      <c r="O20" s="634"/>
      <c r="P20" s="633">
        <v>3500</v>
      </c>
      <c r="Q20" s="633">
        <v>510713.76</v>
      </c>
      <c r="R20" s="610"/>
      <c r="S20" s="618"/>
    </row>
    <row r="21" spans="1:19" ht="28.5" customHeight="1">
      <c r="A21" s="610"/>
      <c r="B21" s="624"/>
      <c r="C21" s="625"/>
      <c r="D21" s="635"/>
      <c r="E21" s="632" t="s">
        <v>207</v>
      </c>
      <c r="F21" s="632"/>
      <c r="G21" s="632"/>
      <c r="H21" s="637">
        <v>9998220.09</v>
      </c>
      <c r="I21" s="633">
        <v>47590078.46</v>
      </c>
      <c r="J21" s="625"/>
      <c r="K21" s="625"/>
      <c r="L21" s="602"/>
      <c r="M21" s="634" t="s">
        <v>222</v>
      </c>
      <c r="N21" s="634"/>
      <c r="O21" s="634"/>
      <c r="P21" s="633">
        <v>0</v>
      </c>
      <c r="Q21" s="633">
        <v>0</v>
      </c>
      <c r="R21" s="610"/>
      <c r="S21" s="618"/>
    </row>
    <row r="22" spans="1:19" ht="26.25" customHeight="1">
      <c r="A22" s="610"/>
      <c r="B22" s="624"/>
      <c r="C22" s="625"/>
      <c r="D22" s="635"/>
      <c r="E22" s="632" t="s">
        <v>82</v>
      </c>
      <c r="F22" s="632"/>
      <c r="G22" s="632"/>
      <c r="H22" s="637">
        <v>0</v>
      </c>
      <c r="I22" s="633">
        <v>0</v>
      </c>
      <c r="J22" s="625"/>
      <c r="K22" s="625"/>
      <c r="L22" s="628" t="s">
        <v>219</v>
      </c>
      <c r="M22" s="628"/>
      <c r="N22" s="628"/>
      <c r="O22" s="628"/>
      <c r="P22" s="631">
        <f>P13-P18</f>
        <v>-304204.8</v>
      </c>
      <c r="Q22" s="631">
        <f>Q13-Q18</f>
        <v>-17372603.330000002</v>
      </c>
      <c r="R22" s="610"/>
      <c r="S22" s="618"/>
    </row>
    <row r="23" spans="1:19" ht="12" customHeight="1">
      <c r="A23" s="610"/>
      <c r="B23" s="624"/>
      <c r="C23" s="625"/>
      <c r="D23" s="635"/>
      <c r="E23" s="632" t="s">
        <v>208</v>
      </c>
      <c r="F23" s="632"/>
      <c r="G23" s="638"/>
      <c r="H23" s="637">
        <v>6291.02</v>
      </c>
      <c r="I23" s="633">
        <v>102267.23</v>
      </c>
      <c r="J23" s="625"/>
      <c r="K23" s="625"/>
      <c r="P23" s="639"/>
      <c r="Q23" s="639"/>
      <c r="R23" s="610"/>
      <c r="S23" s="618"/>
    </row>
    <row r="24" spans="1:19" ht="15" customHeight="1">
      <c r="A24" s="610"/>
      <c r="B24" s="624"/>
      <c r="C24" s="625"/>
      <c r="D24" s="626"/>
      <c r="E24" s="625"/>
      <c r="F24" s="626"/>
      <c r="G24" s="626"/>
      <c r="H24" s="630"/>
      <c r="I24" s="630"/>
      <c r="J24" s="625"/>
      <c r="K24" s="602"/>
      <c r="P24" s="639"/>
      <c r="Q24" s="639"/>
      <c r="R24" s="610"/>
      <c r="S24" s="618"/>
    </row>
    <row r="25" spans="1:19" ht="15" customHeight="1">
      <c r="A25" s="610"/>
      <c r="B25" s="624"/>
      <c r="C25" s="625"/>
      <c r="D25" s="628" t="s">
        <v>202</v>
      </c>
      <c r="E25" s="628"/>
      <c r="F25" s="628"/>
      <c r="G25" s="628"/>
      <c r="H25" s="631">
        <f>SUM(H26:H44)</f>
        <v>6683711.63</v>
      </c>
      <c r="I25" s="631">
        <f>SUM(I26:I44)</f>
        <v>30206490.22</v>
      </c>
      <c r="J25" s="625"/>
      <c r="K25" s="628" t="s">
        <v>215</v>
      </c>
      <c r="L25" s="628"/>
      <c r="M25" s="628"/>
      <c r="N25" s="628"/>
      <c r="O25" s="640"/>
      <c r="P25" s="640"/>
      <c r="Q25" s="641"/>
      <c r="R25" s="610"/>
      <c r="S25" s="618"/>
    </row>
    <row r="26" spans="1:19" ht="15" customHeight="1">
      <c r="A26" s="610"/>
      <c r="B26" s="624"/>
      <c r="C26" s="625"/>
      <c r="D26" s="642"/>
      <c r="E26" s="632" t="s">
        <v>33</v>
      </c>
      <c r="F26" s="632"/>
      <c r="G26" s="632"/>
      <c r="H26" s="633">
        <v>3223570</v>
      </c>
      <c r="I26" s="633">
        <v>12204026.79</v>
      </c>
      <c r="J26" s="625"/>
      <c r="K26" s="628"/>
      <c r="L26" s="628"/>
      <c r="M26" s="628"/>
      <c r="N26" s="628"/>
      <c r="O26" s="640"/>
      <c r="P26" s="640"/>
      <c r="Q26" s="641"/>
      <c r="R26" s="610"/>
      <c r="S26" s="618"/>
    </row>
    <row r="27" spans="1:19" ht="15" customHeight="1">
      <c r="A27" s="610"/>
      <c r="B27" s="624"/>
      <c r="C27" s="625"/>
      <c r="D27" s="642"/>
      <c r="E27" s="632" t="s">
        <v>34</v>
      </c>
      <c r="F27" s="632"/>
      <c r="G27" s="632"/>
      <c r="H27" s="633">
        <v>1045703.37</v>
      </c>
      <c r="I27" s="633">
        <v>6065719.79</v>
      </c>
      <c r="J27" s="625"/>
      <c r="K27" s="642"/>
      <c r="L27" s="642" t="s">
        <v>201</v>
      </c>
      <c r="M27" s="642"/>
      <c r="N27" s="642"/>
      <c r="O27" s="640"/>
      <c r="P27" s="631">
        <f>SUM(P28,P31)</f>
        <v>917.78</v>
      </c>
      <c r="Q27" s="631">
        <f>SUM(Q28,Q31)</f>
        <v>3873638.19</v>
      </c>
      <c r="R27" s="610"/>
      <c r="S27" s="618"/>
    </row>
    <row r="28" spans="1:19" ht="15" customHeight="1">
      <c r="A28" s="610"/>
      <c r="B28" s="624"/>
      <c r="C28" s="625"/>
      <c r="D28" s="642"/>
      <c r="E28" s="632" t="s">
        <v>35</v>
      </c>
      <c r="F28" s="632"/>
      <c r="G28" s="632"/>
      <c r="H28" s="633">
        <v>2018425.26</v>
      </c>
      <c r="I28" s="633">
        <v>9987447.59</v>
      </c>
      <c r="J28" s="625"/>
      <c r="K28" s="602"/>
      <c r="L28" s="602"/>
      <c r="M28" s="635" t="s">
        <v>223</v>
      </c>
      <c r="N28" s="635"/>
      <c r="O28" s="635"/>
      <c r="P28" s="633">
        <f>SUM(P29:P30)</f>
        <v>0</v>
      </c>
      <c r="Q28" s="633">
        <f>SUM(Q29:Q30)</f>
        <v>0</v>
      </c>
      <c r="R28" s="610"/>
      <c r="S28" s="618"/>
    </row>
    <row r="29" spans="1:19" ht="15" customHeight="1">
      <c r="A29" s="610"/>
      <c r="B29" s="624"/>
      <c r="C29" s="625"/>
      <c r="D29" s="626"/>
      <c r="E29" s="625"/>
      <c r="F29" s="626"/>
      <c r="G29" s="626"/>
      <c r="H29" s="643"/>
      <c r="I29" s="643"/>
      <c r="J29" s="625"/>
      <c r="K29" s="625"/>
      <c r="L29" s="642"/>
      <c r="M29" s="635" t="s">
        <v>224</v>
      </c>
      <c r="N29" s="635"/>
      <c r="O29" s="635"/>
      <c r="P29" s="633">
        <v>0</v>
      </c>
      <c r="Q29" s="633">
        <v>0</v>
      </c>
      <c r="R29" s="610"/>
      <c r="S29" s="618"/>
    </row>
    <row r="30" spans="1:19" ht="15" customHeight="1">
      <c r="A30" s="610"/>
      <c r="B30" s="624"/>
      <c r="C30" s="625"/>
      <c r="D30" s="642"/>
      <c r="E30" s="632" t="s">
        <v>93</v>
      </c>
      <c r="F30" s="632"/>
      <c r="G30" s="632"/>
      <c r="H30" s="633">
        <v>0</v>
      </c>
      <c r="I30" s="633">
        <v>0</v>
      </c>
      <c r="J30" s="625"/>
      <c r="K30" s="625"/>
      <c r="L30" s="642"/>
      <c r="M30" s="635" t="s">
        <v>225</v>
      </c>
      <c r="N30" s="635"/>
      <c r="O30" s="635"/>
      <c r="P30" s="633">
        <v>0</v>
      </c>
      <c r="Q30" s="633">
        <v>0</v>
      </c>
      <c r="R30" s="610"/>
      <c r="S30" s="618"/>
    </row>
    <row r="31" spans="1:19" ht="15" customHeight="1">
      <c r="A31" s="610"/>
      <c r="B31" s="624"/>
      <c r="C31" s="625"/>
      <c r="D31" s="642"/>
      <c r="E31" s="632" t="s">
        <v>209</v>
      </c>
      <c r="F31" s="632"/>
      <c r="G31" s="632"/>
      <c r="H31" s="633">
        <v>0</v>
      </c>
      <c r="I31" s="633">
        <v>50000</v>
      </c>
      <c r="J31" s="625"/>
      <c r="K31" s="625"/>
      <c r="L31" s="642"/>
      <c r="M31" s="634" t="s">
        <v>226</v>
      </c>
      <c r="N31" s="634"/>
      <c r="O31" s="634"/>
      <c r="P31" s="633">
        <v>917.78</v>
      </c>
      <c r="Q31" s="633">
        <v>3873638.19</v>
      </c>
      <c r="R31" s="610"/>
      <c r="S31" s="618"/>
    </row>
    <row r="32" spans="1:19" ht="15" customHeight="1">
      <c r="A32" s="610"/>
      <c r="B32" s="624"/>
      <c r="C32" s="625"/>
      <c r="D32" s="642"/>
      <c r="E32" s="632" t="s">
        <v>210</v>
      </c>
      <c r="F32" s="632"/>
      <c r="G32" s="632"/>
      <c r="H32" s="633">
        <v>0</v>
      </c>
      <c r="I32" s="633">
        <v>0</v>
      </c>
      <c r="J32" s="625"/>
      <c r="K32" s="625"/>
      <c r="L32" s="627"/>
      <c r="P32" s="636"/>
      <c r="Q32" s="636"/>
      <c r="R32" s="610"/>
      <c r="S32" s="618"/>
    </row>
    <row r="33" spans="1:19" ht="15" customHeight="1">
      <c r="A33" s="610"/>
      <c r="B33" s="624"/>
      <c r="C33" s="625"/>
      <c r="D33" s="642"/>
      <c r="E33" s="632" t="s">
        <v>96</v>
      </c>
      <c r="F33" s="632"/>
      <c r="G33" s="632"/>
      <c r="H33" s="633">
        <v>396013</v>
      </c>
      <c r="I33" s="633">
        <v>1513828.45</v>
      </c>
      <c r="J33" s="625"/>
      <c r="K33" s="625"/>
      <c r="L33" s="628" t="s">
        <v>202</v>
      </c>
      <c r="M33" s="628"/>
      <c r="N33" s="628"/>
      <c r="O33" s="628"/>
      <c r="P33" s="631">
        <f>SUM(P34,P37)</f>
        <v>813154.25</v>
      </c>
      <c r="Q33" s="631">
        <f>SUM(Q34,Q37)</f>
        <v>8324890.19</v>
      </c>
      <c r="R33" s="610"/>
      <c r="S33" s="618"/>
    </row>
    <row r="34" spans="1:19" ht="15" customHeight="1">
      <c r="A34" s="610"/>
      <c r="B34" s="624"/>
      <c r="C34" s="625"/>
      <c r="D34" s="642"/>
      <c r="E34" s="632" t="s">
        <v>97</v>
      </c>
      <c r="F34" s="632"/>
      <c r="G34" s="632"/>
      <c r="H34" s="633">
        <v>0</v>
      </c>
      <c r="I34" s="633">
        <v>0</v>
      </c>
      <c r="J34" s="625"/>
      <c r="K34" s="625"/>
      <c r="L34" s="602"/>
      <c r="M34" s="635" t="s">
        <v>227</v>
      </c>
      <c r="N34" s="635"/>
      <c r="O34" s="635"/>
      <c r="P34" s="633">
        <f>SUM(P35:P36)</f>
        <v>0</v>
      </c>
      <c r="Q34" s="633">
        <f>SUM(Q35:Q36)</f>
        <v>0</v>
      </c>
      <c r="R34" s="610"/>
      <c r="S34" s="618"/>
    </row>
    <row r="35" spans="1:19" ht="15" customHeight="1">
      <c r="A35" s="610"/>
      <c r="B35" s="624"/>
      <c r="C35" s="625"/>
      <c r="D35" s="642"/>
      <c r="E35" s="632" t="s">
        <v>98</v>
      </c>
      <c r="F35" s="632"/>
      <c r="G35" s="632"/>
      <c r="H35" s="633">
        <v>0</v>
      </c>
      <c r="I35" s="633">
        <v>0</v>
      </c>
      <c r="J35" s="625"/>
      <c r="K35" s="625"/>
      <c r="L35" s="642"/>
      <c r="M35" s="635" t="s">
        <v>224</v>
      </c>
      <c r="N35" s="635"/>
      <c r="O35" s="635"/>
      <c r="P35" s="633">
        <v>0</v>
      </c>
      <c r="Q35" s="633">
        <v>0</v>
      </c>
      <c r="R35" s="610"/>
      <c r="S35" s="618"/>
    </row>
    <row r="36" spans="1:19" ht="15" customHeight="1">
      <c r="A36" s="610"/>
      <c r="B36" s="624"/>
      <c r="C36" s="625"/>
      <c r="D36" s="642"/>
      <c r="E36" s="632" t="s">
        <v>99</v>
      </c>
      <c r="F36" s="632"/>
      <c r="G36" s="632"/>
      <c r="H36" s="633">
        <v>0</v>
      </c>
      <c r="I36" s="633">
        <v>0</v>
      </c>
      <c r="J36" s="625"/>
      <c r="K36" s="602"/>
      <c r="L36" s="642"/>
      <c r="M36" s="635" t="s">
        <v>225</v>
      </c>
      <c r="N36" s="635"/>
      <c r="O36" s="635"/>
      <c r="P36" s="633">
        <v>0</v>
      </c>
      <c r="Q36" s="633">
        <v>0</v>
      </c>
      <c r="R36" s="610"/>
      <c r="S36" s="618"/>
    </row>
    <row r="37" spans="1:19" ht="15" customHeight="1">
      <c r="A37" s="610"/>
      <c r="B37" s="624"/>
      <c r="C37" s="625"/>
      <c r="D37" s="642"/>
      <c r="E37" s="632" t="s">
        <v>100</v>
      </c>
      <c r="F37" s="632"/>
      <c r="G37" s="632"/>
      <c r="H37" s="633">
        <v>0</v>
      </c>
      <c r="I37" s="633">
        <v>0</v>
      </c>
      <c r="J37" s="625"/>
      <c r="K37" s="625"/>
      <c r="L37" s="642"/>
      <c r="M37" s="634" t="s">
        <v>228</v>
      </c>
      <c r="N37" s="634"/>
      <c r="O37" s="634"/>
      <c r="P37" s="633">
        <v>813154.25</v>
      </c>
      <c r="Q37" s="633">
        <v>8324890.19</v>
      </c>
      <c r="R37" s="610"/>
      <c r="S37" s="618"/>
    </row>
    <row r="38" spans="1:19" ht="15" customHeight="1">
      <c r="A38" s="610"/>
      <c r="B38" s="624"/>
      <c r="C38" s="625"/>
      <c r="D38" s="642"/>
      <c r="E38" s="632" t="s">
        <v>101</v>
      </c>
      <c r="F38" s="632"/>
      <c r="G38" s="632"/>
      <c r="H38" s="633">
        <v>0</v>
      </c>
      <c r="I38" s="633">
        <v>0</v>
      </c>
      <c r="J38" s="625"/>
      <c r="K38" s="625"/>
      <c r="L38" s="627"/>
      <c r="P38" s="636"/>
      <c r="Q38" s="636"/>
      <c r="R38" s="610"/>
      <c r="S38" s="618"/>
    </row>
    <row r="39" spans="1:19" ht="15" customHeight="1">
      <c r="A39" s="610"/>
      <c r="B39" s="624"/>
      <c r="C39" s="625"/>
      <c r="D39" s="626"/>
      <c r="E39" s="625"/>
      <c r="F39" s="626"/>
      <c r="G39" s="626"/>
      <c r="H39" s="643"/>
      <c r="I39" s="643"/>
      <c r="J39" s="625"/>
      <c r="K39" s="625"/>
      <c r="L39" s="628" t="s">
        <v>220</v>
      </c>
      <c r="M39" s="628"/>
      <c r="N39" s="628"/>
      <c r="O39" s="628"/>
      <c r="P39" s="631">
        <f>P27-P33</f>
        <v>-812236.47</v>
      </c>
      <c r="Q39" s="631">
        <f>Q27-Q33</f>
        <v>-4451252</v>
      </c>
      <c r="R39" s="610"/>
      <c r="S39" s="618"/>
    </row>
    <row r="40" spans="1:19" ht="15" customHeight="1">
      <c r="A40" s="610"/>
      <c r="B40" s="624"/>
      <c r="C40" s="625"/>
      <c r="D40" s="642"/>
      <c r="E40" s="632" t="s">
        <v>211</v>
      </c>
      <c r="F40" s="632"/>
      <c r="G40" s="632"/>
      <c r="H40" s="633">
        <v>0</v>
      </c>
      <c r="I40" s="633">
        <v>0</v>
      </c>
      <c r="J40" s="625"/>
      <c r="K40" s="625"/>
      <c r="P40" s="636"/>
      <c r="Q40" s="636"/>
      <c r="R40" s="610"/>
      <c r="S40" s="618"/>
    </row>
    <row r="41" spans="1:19" ht="15" customHeight="1">
      <c r="A41" s="610"/>
      <c r="B41" s="624"/>
      <c r="C41" s="625"/>
      <c r="D41" s="642"/>
      <c r="E41" s="632" t="s">
        <v>184</v>
      </c>
      <c r="F41" s="632"/>
      <c r="G41" s="632"/>
      <c r="H41" s="633">
        <v>0</v>
      </c>
      <c r="I41" s="633">
        <v>0</v>
      </c>
      <c r="J41" s="625"/>
      <c r="K41" s="625"/>
      <c r="P41" s="636"/>
      <c r="Q41" s="636"/>
      <c r="R41" s="610"/>
      <c r="S41" s="618"/>
    </row>
    <row r="42" spans="1:19" ht="15.75">
      <c r="A42" s="610"/>
      <c r="B42" s="624"/>
      <c r="C42" s="625"/>
      <c r="D42" s="642"/>
      <c r="E42" s="632" t="s">
        <v>104</v>
      </c>
      <c r="F42" s="632"/>
      <c r="G42" s="632"/>
      <c r="H42" s="633">
        <v>0</v>
      </c>
      <c r="I42" s="633">
        <v>385467.6</v>
      </c>
      <c r="J42" s="625"/>
      <c r="K42" s="644" t="s">
        <v>216</v>
      </c>
      <c r="L42" s="644"/>
      <c r="M42" s="644"/>
      <c r="N42" s="644"/>
      <c r="O42" s="644"/>
      <c r="P42" s="645">
        <v>2654165.34</v>
      </c>
      <c r="Q42" s="645">
        <v>-2517069.55</v>
      </c>
      <c r="R42" s="610"/>
      <c r="S42" s="618"/>
    </row>
    <row r="43" spans="1:19" ht="5.25" customHeight="1">
      <c r="A43" s="610"/>
      <c r="B43" s="624"/>
      <c r="C43" s="625"/>
      <c r="D43" s="627"/>
      <c r="E43" s="627"/>
      <c r="F43" s="627"/>
      <c r="G43" s="627"/>
      <c r="H43" s="643"/>
      <c r="I43" s="643"/>
      <c r="J43" s="625"/>
      <c r="K43" s="602"/>
      <c r="L43" s="602"/>
      <c r="M43" s="602"/>
      <c r="N43" s="602"/>
      <c r="O43" s="602"/>
      <c r="P43" s="636"/>
      <c r="Q43" s="636"/>
      <c r="R43" s="610"/>
      <c r="S43" s="618"/>
    </row>
    <row r="44" spans="1:19" ht="15" customHeight="1">
      <c r="A44" s="610"/>
      <c r="B44" s="624"/>
      <c r="C44" s="625"/>
      <c r="D44" s="642"/>
      <c r="E44" s="632" t="s">
        <v>212</v>
      </c>
      <c r="F44" s="632"/>
      <c r="G44" s="632"/>
      <c r="H44" s="633">
        <v>0</v>
      </c>
      <c r="I44" s="633">
        <v>0</v>
      </c>
      <c r="J44" s="625"/>
      <c r="K44" s="602"/>
      <c r="L44" s="602"/>
      <c r="M44" s="602"/>
      <c r="N44" s="602"/>
      <c r="O44" s="602"/>
      <c r="P44" s="636"/>
      <c r="Q44" s="636"/>
      <c r="R44" s="610"/>
      <c r="S44" s="618"/>
    </row>
    <row r="45" spans="1:19" ht="5.25" customHeight="1">
      <c r="A45" s="610"/>
      <c r="B45" s="624"/>
      <c r="C45" s="625"/>
      <c r="D45" s="626"/>
      <c r="E45" s="625"/>
      <c r="F45" s="626"/>
      <c r="G45" s="626"/>
      <c r="H45" s="643"/>
      <c r="I45" s="643"/>
      <c r="J45" s="625"/>
      <c r="K45" s="602"/>
      <c r="L45" s="602"/>
      <c r="M45" s="602"/>
      <c r="N45" s="602"/>
      <c r="O45" s="602"/>
      <c r="P45" s="636"/>
      <c r="Q45" s="636"/>
      <c r="R45" s="610"/>
      <c r="S45" s="618"/>
    </row>
    <row r="46" spans="1:19" ht="15.75">
      <c r="A46" s="610"/>
      <c r="B46" s="646"/>
      <c r="C46" s="647"/>
      <c r="D46" s="628" t="s">
        <v>205</v>
      </c>
      <c r="E46" s="628"/>
      <c r="F46" s="628"/>
      <c r="G46" s="628"/>
      <c r="H46" s="631">
        <f>H13-H25</f>
        <v>3770606.6100000003</v>
      </c>
      <c r="I46" s="631">
        <f>I13-I25</f>
        <v>19306766.060000002</v>
      </c>
      <c r="J46" s="647"/>
      <c r="K46" s="644" t="s">
        <v>217</v>
      </c>
      <c r="L46" s="644"/>
      <c r="M46" s="644"/>
      <c r="N46" s="644"/>
      <c r="O46" s="644"/>
      <c r="P46" s="645">
        <v>2485139.33</v>
      </c>
      <c r="Q46" s="645">
        <v>5002228.6</v>
      </c>
      <c r="R46" s="610"/>
      <c r="S46" s="618"/>
    </row>
    <row r="47" spans="1:19" ht="15.75">
      <c r="A47" s="610"/>
      <c r="B47" s="646"/>
      <c r="C47" s="647"/>
      <c r="D47" s="642"/>
      <c r="E47" s="642"/>
      <c r="F47" s="642"/>
      <c r="G47" s="642"/>
      <c r="H47" s="645"/>
      <c r="I47" s="645"/>
      <c r="J47" s="647"/>
      <c r="K47" s="644" t="s">
        <v>218</v>
      </c>
      <c r="L47" s="644"/>
      <c r="M47" s="644"/>
      <c r="N47" s="644"/>
      <c r="O47" s="644"/>
      <c r="P47" s="645">
        <v>5139304.67</v>
      </c>
      <c r="Q47" s="645">
        <v>2485159.05</v>
      </c>
      <c r="R47" s="648"/>
      <c r="S47" s="618"/>
    </row>
    <row r="48" spans="1:19" ht="15.75">
      <c r="A48" s="610"/>
      <c r="B48" s="646"/>
      <c r="C48" s="647"/>
      <c r="D48" s="642"/>
      <c r="E48" s="642"/>
      <c r="F48" s="642"/>
      <c r="G48" s="642"/>
      <c r="H48" s="649"/>
      <c r="I48" s="649"/>
      <c r="J48" s="647"/>
      <c r="P48" s="650"/>
      <c r="Q48" s="650"/>
      <c r="R48" s="648"/>
      <c r="S48" s="618"/>
    </row>
    <row r="49" spans="1:19" ht="5.25" customHeight="1">
      <c r="A49" s="610"/>
      <c r="B49" s="651"/>
      <c r="C49" s="652"/>
      <c r="D49" s="653"/>
      <c r="E49" s="653"/>
      <c r="F49" s="653"/>
      <c r="G49" s="653"/>
      <c r="H49" s="654"/>
      <c r="I49" s="654"/>
      <c r="J49" s="652"/>
      <c r="K49" s="606"/>
      <c r="L49" s="606"/>
      <c r="M49" s="606"/>
      <c r="N49" s="606"/>
      <c r="O49" s="606"/>
      <c r="P49" s="606"/>
      <c r="Q49" s="606"/>
      <c r="R49" s="655"/>
      <c r="S49" s="618"/>
    </row>
    <row r="50" spans="2:18" ht="4.5" customHeight="1">
      <c r="B50" s="656"/>
      <c r="C50" s="620"/>
      <c r="D50" s="620"/>
      <c r="E50" s="620"/>
      <c r="F50" s="620"/>
      <c r="G50" s="620"/>
      <c r="H50" s="620"/>
      <c r="I50" s="620"/>
      <c r="J50" s="656"/>
      <c r="K50" s="656"/>
      <c r="L50" s="622"/>
      <c r="M50" s="622"/>
      <c r="N50" s="622"/>
      <c r="O50" s="622"/>
      <c r="P50" s="657"/>
      <c r="Q50" s="658"/>
      <c r="R50" s="620"/>
    </row>
    <row r="51" spans="2:18" ht="5.25" customHeight="1" hidden="1">
      <c r="B51" s="625"/>
      <c r="J51" s="625"/>
      <c r="K51" s="602"/>
      <c r="L51" s="602"/>
      <c r="M51" s="602"/>
      <c r="N51" s="602"/>
      <c r="O51" s="602"/>
      <c r="P51" s="639"/>
      <c r="Q51" s="639"/>
      <c r="R51" s="602"/>
    </row>
    <row r="52" spans="2:18" ht="15" customHeight="1">
      <c r="B52" s="602"/>
      <c r="C52" s="659" t="s">
        <v>22</v>
      </c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659"/>
      <c r="P52" s="659"/>
      <c r="Q52" s="659"/>
      <c r="R52" s="602"/>
    </row>
    <row r="53" spans="2:18" ht="22.5" customHeight="1">
      <c r="B53" s="602"/>
      <c r="C53" s="627"/>
      <c r="D53" s="660"/>
      <c r="E53" s="661"/>
      <c r="F53" s="661"/>
      <c r="G53" s="602"/>
      <c r="H53" s="662"/>
      <c r="I53" s="660"/>
      <c r="J53" s="661"/>
      <c r="K53" s="661"/>
      <c r="L53" s="602"/>
      <c r="M53" s="602"/>
      <c r="N53" s="602"/>
      <c r="O53" s="602"/>
      <c r="P53" s="663" t="s">
        <v>182</v>
      </c>
      <c r="Q53" s="602"/>
      <c r="R53" s="602"/>
    </row>
    <row r="54" spans="2:18" ht="29.25" customHeight="1">
      <c r="B54" s="602"/>
      <c r="C54" s="627"/>
      <c r="D54" s="660"/>
      <c r="E54" s="664"/>
      <c r="F54" s="664"/>
      <c r="G54" s="664"/>
      <c r="H54" s="664"/>
      <c r="I54" s="660"/>
      <c r="J54" s="661"/>
      <c r="K54" s="661"/>
      <c r="L54" s="602"/>
      <c r="M54" s="665"/>
      <c r="N54" s="665"/>
      <c r="O54" s="665"/>
      <c r="P54" s="665"/>
      <c r="Q54" s="602"/>
      <c r="R54" s="602"/>
    </row>
    <row r="55" spans="2:18" ht="15.75">
      <c r="B55" s="602"/>
      <c r="C55" s="666"/>
      <c r="D55" s="602"/>
      <c r="E55" s="667" t="s">
        <v>7</v>
      </c>
      <c r="F55" s="667"/>
      <c r="G55" s="667"/>
      <c r="H55" s="667"/>
      <c r="I55" s="668"/>
      <c r="J55" s="669"/>
      <c r="K55" s="668"/>
      <c r="L55" s="668"/>
      <c r="M55" s="667" t="s">
        <v>9</v>
      </c>
      <c r="N55" s="667"/>
      <c r="O55" s="667"/>
      <c r="P55" s="667"/>
      <c r="Q55" s="602"/>
      <c r="R55" s="602"/>
    </row>
    <row r="56" spans="2:18" ht="15.75">
      <c r="B56" s="602"/>
      <c r="C56" s="670"/>
      <c r="D56" s="602"/>
      <c r="E56" s="671" t="s">
        <v>8</v>
      </c>
      <c r="F56" s="671"/>
      <c r="G56" s="671"/>
      <c r="H56" s="671"/>
      <c r="I56" s="668"/>
      <c r="J56" s="669"/>
      <c r="K56" s="668"/>
      <c r="L56" s="668"/>
      <c r="M56" s="671" t="s">
        <v>10</v>
      </c>
      <c r="N56" s="671"/>
      <c r="O56" s="671"/>
      <c r="P56" s="671"/>
      <c r="Q56" s="602"/>
      <c r="R56" s="602"/>
    </row>
  </sheetData>
  <sheetProtection/>
  <mergeCells count="62">
    <mergeCell ref="M14:O14"/>
    <mergeCell ref="E18:G18"/>
    <mergeCell ref="M15:O15"/>
    <mergeCell ref="E15:G15"/>
    <mergeCell ref="L33:O33"/>
    <mergeCell ref="F3:P3"/>
    <mergeCell ref="F4:P4"/>
    <mergeCell ref="F5:P5"/>
    <mergeCell ref="D13:G13"/>
    <mergeCell ref="L13:O13"/>
    <mergeCell ref="F1:P1"/>
    <mergeCell ref="F2:P2"/>
    <mergeCell ref="E19:G19"/>
    <mergeCell ref="M16:O16"/>
    <mergeCell ref="E14:G14"/>
    <mergeCell ref="C8:F8"/>
    <mergeCell ref="K8:N8"/>
    <mergeCell ref="C11:G11"/>
    <mergeCell ref="K11:O11"/>
    <mergeCell ref="L18:O18"/>
    <mergeCell ref="E16:G16"/>
    <mergeCell ref="E17:G17"/>
    <mergeCell ref="E21:G21"/>
    <mergeCell ref="M20:O20"/>
    <mergeCell ref="E22:G22"/>
    <mergeCell ref="M21:O21"/>
    <mergeCell ref="E23:F23"/>
    <mergeCell ref="L22:O22"/>
    <mergeCell ref="E20:G20"/>
    <mergeCell ref="M31:O31"/>
    <mergeCell ref="D25:G25"/>
    <mergeCell ref="E26:G26"/>
    <mergeCell ref="E27:G27"/>
    <mergeCell ref="E28:G28"/>
    <mergeCell ref="K25:N25"/>
    <mergeCell ref="K26:N26"/>
    <mergeCell ref="E56:H56"/>
    <mergeCell ref="M56:P56"/>
    <mergeCell ref="E41:G41"/>
    <mergeCell ref="E42:G42"/>
    <mergeCell ref="E44:G44"/>
    <mergeCell ref="D46:G46"/>
    <mergeCell ref="K42:O42"/>
    <mergeCell ref="K46:O46"/>
    <mergeCell ref="K47:O47"/>
    <mergeCell ref="E54:H54"/>
    <mergeCell ref="L39:O39"/>
    <mergeCell ref="E37:G37"/>
    <mergeCell ref="E38:G38"/>
    <mergeCell ref="E40:G40"/>
    <mergeCell ref="M37:O37"/>
    <mergeCell ref="E55:H55"/>
    <mergeCell ref="M55:P55"/>
    <mergeCell ref="M54:P54"/>
    <mergeCell ref="C52:Q52"/>
    <mergeCell ref="E33:G33"/>
    <mergeCell ref="E34:G34"/>
    <mergeCell ref="E35:G35"/>
    <mergeCell ref="E36:G36"/>
    <mergeCell ref="E30:G30"/>
    <mergeCell ref="E31:G31"/>
    <mergeCell ref="E32:G32"/>
  </mergeCells>
  <printOptions/>
  <pageMargins left="0.75" right="0.75" top="1" bottom="1" header="0.5" footer="0.5"/>
  <pageSetup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140625" style="0" customWidth="1"/>
    <col min="2" max="2" width="1.28515625" style="0" customWidth="1"/>
    <col min="3" max="3" width="2.140625" style="0" customWidth="1"/>
    <col min="4" max="4" width="3.7109375" style="0" customWidth="1"/>
    <col min="5" max="6" width="15.7109375" style="0" customWidth="1"/>
    <col min="7" max="7" width="52.28125" style="0" customWidth="1"/>
    <col min="8" max="9" width="15.7109375" style="0" customWidth="1"/>
    <col min="10" max="10" width="1.8515625" style="0" customWidth="1"/>
  </cols>
  <sheetData>
    <row r="1" spans="2:10" ht="15" customHeigh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5" customHeight="1">
      <c r="B3" s="2" t="s">
        <v>213</v>
      </c>
      <c r="C3" s="2"/>
      <c r="D3" s="2"/>
      <c r="E3" s="2"/>
      <c r="F3" s="2"/>
      <c r="G3" s="2"/>
      <c r="H3" s="2"/>
      <c r="I3" s="2"/>
      <c r="J3" s="2"/>
    </row>
    <row r="4" spans="2:10" ht="15" customHeight="1">
      <c r="B4" s="3" t="s">
        <v>74</v>
      </c>
      <c r="C4" s="3"/>
      <c r="D4" s="3"/>
      <c r="E4" s="3"/>
      <c r="F4" s="3"/>
      <c r="G4" s="3"/>
      <c r="H4" s="3"/>
      <c r="I4" s="3"/>
      <c r="J4" s="3"/>
    </row>
    <row r="5" spans="2:10" ht="16.5" customHeight="1">
      <c r="B5" s="2" t="s">
        <v>3</v>
      </c>
      <c r="C5" s="2"/>
      <c r="D5" s="2"/>
      <c r="E5" s="2"/>
      <c r="F5" s="2"/>
      <c r="G5" s="2"/>
      <c r="H5" s="2"/>
      <c r="I5" s="2"/>
      <c r="J5" s="2"/>
    </row>
    <row r="6" spans="2:9" ht="15">
      <c r="B6" s="35"/>
      <c r="C6" s="50"/>
      <c r="D6" s="50"/>
      <c r="E6" s="255"/>
      <c r="F6" s="50"/>
      <c r="G6" s="50"/>
      <c r="H6" s="258"/>
      <c r="I6" s="258"/>
    </row>
    <row r="7" spans="2:10" ht="15">
      <c r="B7" s="55"/>
      <c r="C7" s="55"/>
      <c r="D7" s="212"/>
      <c r="E7" s="4"/>
      <c r="F7" s="212"/>
      <c r="G7" s="212"/>
      <c r="H7" s="259"/>
      <c r="I7" s="259"/>
      <c r="J7" s="34"/>
    </row>
    <row r="8" spans="1:11" ht="15" customHeight="1">
      <c r="A8" s="1"/>
      <c r="B8" s="242"/>
      <c r="C8" s="176" t="s">
        <v>75</v>
      </c>
      <c r="D8" s="176"/>
      <c r="E8" s="176"/>
      <c r="F8" s="176"/>
      <c r="G8" s="231"/>
      <c r="H8" s="260" t="s">
        <v>121</v>
      </c>
      <c r="I8" s="260" t="s">
        <v>122</v>
      </c>
      <c r="J8" s="277"/>
      <c r="K8" s="62"/>
    </row>
    <row r="9" spans="1:11" ht="15">
      <c r="A9" s="1"/>
      <c r="B9" s="243"/>
      <c r="C9" s="57"/>
      <c r="D9" s="57"/>
      <c r="E9" s="217"/>
      <c r="F9" s="217"/>
      <c r="G9" s="217"/>
      <c r="H9" s="261"/>
      <c r="I9" s="261"/>
      <c r="J9" s="278"/>
      <c r="K9" s="62"/>
    </row>
    <row r="10" spans="1:11" ht="15">
      <c r="A10" s="1"/>
      <c r="B10" s="244"/>
      <c r="C10" s="247"/>
      <c r="D10" s="251"/>
      <c r="E10" s="251"/>
      <c r="F10" s="251"/>
      <c r="G10" s="251"/>
      <c r="H10" s="26"/>
      <c r="I10" s="26"/>
      <c r="J10" s="279"/>
      <c r="K10" s="62"/>
    </row>
    <row r="11" spans="1:11" ht="17.25" customHeight="1">
      <c r="A11" s="1"/>
      <c r="B11" s="244"/>
      <c r="C11" s="249" t="s">
        <v>204</v>
      </c>
      <c r="D11" s="249"/>
      <c r="E11" s="249"/>
      <c r="F11" s="249"/>
      <c r="G11" s="249"/>
      <c r="H11" s="262"/>
      <c r="I11" s="262"/>
      <c r="J11" s="279"/>
      <c r="K11" s="62"/>
    </row>
    <row r="12" spans="1:11" ht="5.25" customHeight="1">
      <c r="A12" s="1"/>
      <c r="B12" s="244"/>
      <c r="C12" s="18"/>
      <c r="D12" s="252"/>
      <c r="E12" s="18"/>
      <c r="F12" s="252"/>
      <c r="G12" s="252"/>
      <c r="H12" s="263"/>
      <c r="I12" s="263"/>
      <c r="J12" s="279"/>
      <c r="K12" s="62"/>
    </row>
    <row r="13" spans="1:11" ht="17.25" customHeight="1">
      <c r="A13" s="1"/>
      <c r="B13" s="244"/>
      <c r="C13" s="18"/>
      <c r="D13" s="249" t="s">
        <v>201</v>
      </c>
      <c r="E13" s="249"/>
      <c r="F13" s="249"/>
      <c r="G13" s="249"/>
      <c r="H13" s="282">
        <f>SUM(H14:H23)</f>
        <v>10447942.22</v>
      </c>
      <c r="I13" s="282">
        <f>SUM(I14:I23)</f>
        <v>49343395.6</v>
      </c>
      <c r="J13" s="279"/>
      <c r="K13" s="62"/>
    </row>
    <row r="14" spans="1:11" ht="15" customHeight="1">
      <c r="A14" s="1"/>
      <c r="B14" s="244"/>
      <c r="C14" s="247"/>
      <c r="D14" s="251"/>
      <c r="E14" s="256" t="s">
        <v>23</v>
      </c>
      <c r="F14" s="256"/>
      <c r="G14" s="256"/>
      <c r="H14" s="264">
        <v>23613</v>
      </c>
      <c r="I14" s="264">
        <v>50562.5</v>
      </c>
      <c r="J14" s="279"/>
      <c r="K14" s="62"/>
    </row>
    <row r="15" spans="1:11" ht="15" customHeight="1">
      <c r="A15" s="1"/>
      <c r="B15" s="244"/>
      <c r="C15" s="247"/>
      <c r="D15" s="251"/>
      <c r="E15" s="256" t="s">
        <v>24</v>
      </c>
      <c r="F15" s="256"/>
      <c r="G15" s="256"/>
      <c r="H15" s="264">
        <v>0</v>
      </c>
      <c r="I15" s="264">
        <v>0</v>
      </c>
      <c r="J15" s="279"/>
      <c r="K15" s="62"/>
    </row>
    <row r="16" spans="1:11" ht="15" customHeight="1">
      <c r="A16" s="1"/>
      <c r="B16" s="244"/>
      <c r="C16" s="247"/>
      <c r="D16" s="253"/>
      <c r="E16" s="256" t="s">
        <v>206</v>
      </c>
      <c r="F16" s="256"/>
      <c r="G16" s="256"/>
      <c r="H16" s="264">
        <v>0</v>
      </c>
      <c r="I16" s="264">
        <v>0</v>
      </c>
      <c r="J16" s="279"/>
      <c r="K16" s="62"/>
    </row>
    <row r="17" spans="1:11" ht="15" customHeight="1">
      <c r="A17" s="1"/>
      <c r="B17" s="244"/>
      <c r="C17" s="247"/>
      <c r="D17" s="253"/>
      <c r="E17" s="256" t="s">
        <v>26</v>
      </c>
      <c r="F17" s="256"/>
      <c r="G17" s="256"/>
      <c r="H17" s="264">
        <v>218349</v>
      </c>
      <c r="I17" s="264">
        <v>498790</v>
      </c>
      <c r="J17" s="279"/>
      <c r="K17" s="62"/>
    </row>
    <row r="18" spans="1:11" ht="15" customHeight="1">
      <c r="A18" s="1"/>
      <c r="B18" s="244"/>
      <c r="C18" s="247"/>
      <c r="D18" s="253"/>
      <c r="E18" s="256" t="s">
        <v>27</v>
      </c>
      <c r="F18" s="256"/>
      <c r="G18" s="256"/>
      <c r="H18" s="264">
        <v>91129.44</v>
      </c>
      <c r="I18" s="264">
        <v>173190</v>
      </c>
      <c r="J18" s="279"/>
      <c r="K18" s="62"/>
    </row>
    <row r="19" spans="1:11" ht="15" customHeight="1">
      <c r="A19" s="1"/>
      <c r="B19" s="244"/>
      <c r="C19" s="247"/>
      <c r="D19" s="253"/>
      <c r="E19" s="256" t="s">
        <v>28</v>
      </c>
      <c r="F19" s="256"/>
      <c r="G19" s="256"/>
      <c r="H19" s="264">
        <v>116630.69</v>
      </c>
      <c r="I19" s="264">
        <v>1067128.34</v>
      </c>
      <c r="J19" s="279"/>
      <c r="K19" s="62"/>
    </row>
    <row r="20" spans="1:11" ht="15" customHeight="1">
      <c r="A20" s="1"/>
      <c r="B20" s="244"/>
      <c r="C20" s="247"/>
      <c r="D20" s="253"/>
      <c r="E20" s="256" t="s">
        <v>79</v>
      </c>
      <c r="F20" s="256"/>
      <c r="G20" s="256"/>
      <c r="H20" s="264">
        <v>0</v>
      </c>
      <c r="I20" s="264">
        <v>0</v>
      </c>
      <c r="J20" s="279"/>
      <c r="K20" s="62"/>
    </row>
    <row r="21" spans="1:11" ht="28.5" customHeight="1">
      <c r="A21" s="1"/>
      <c r="B21" s="244"/>
      <c r="C21" s="247"/>
      <c r="D21" s="253"/>
      <c r="E21" s="256" t="s">
        <v>207</v>
      </c>
      <c r="F21" s="256"/>
      <c r="G21" s="256"/>
      <c r="H21" s="264">
        <v>9998220.09</v>
      </c>
      <c r="I21" s="264">
        <v>47553724.76</v>
      </c>
      <c r="J21" s="279"/>
      <c r="K21" s="62"/>
    </row>
    <row r="22" spans="1:11" ht="26.25" customHeight="1">
      <c r="A22" s="1"/>
      <c r="B22" s="244"/>
      <c r="C22" s="247"/>
      <c r="D22" s="253"/>
      <c r="E22" s="256" t="s">
        <v>82</v>
      </c>
      <c r="F22" s="256"/>
      <c r="G22" s="256"/>
      <c r="H22" s="264">
        <v>0</v>
      </c>
      <c r="I22" s="264">
        <v>0</v>
      </c>
      <c r="J22" s="279"/>
      <c r="K22" s="62"/>
    </row>
    <row r="23" spans="1:11" ht="12" customHeight="1">
      <c r="A23" s="1"/>
      <c r="B23" s="244"/>
      <c r="C23" s="247"/>
      <c r="D23" s="253"/>
      <c r="E23" s="256" t="s">
        <v>208</v>
      </c>
      <c r="F23" s="256"/>
      <c r="G23" s="257"/>
      <c r="H23" s="264">
        <v>0</v>
      </c>
      <c r="I23" s="264">
        <v>0</v>
      </c>
      <c r="J23" s="279"/>
      <c r="K23" s="62"/>
    </row>
    <row r="24" spans="1:11" ht="15" customHeight="1">
      <c r="A24" s="1"/>
      <c r="B24" s="244"/>
      <c r="C24" s="247"/>
      <c r="D24" s="251"/>
      <c r="E24" s="247"/>
      <c r="F24" s="251"/>
      <c r="G24" s="251"/>
      <c r="H24" s="265"/>
      <c r="I24" s="265"/>
      <c r="J24" s="279"/>
      <c r="K24" s="62"/>
    </row>
    <row r="25" spans="1:11" ht="15" customHeight="1">
      <c r="A25" s="1"/>
      <c r="B25" s="244"/>
      <c r="C25" s="247"/>
      <c r="D25" s="249" t="s">
        <v>202</v>
      </c>
      <c r="E25" s="249"/>
      <c r="F25" s="249"/>
      <c r="G25" s="249"/>
      <c r="H25" s="282">
        <f>SUM(H26:H44)</f>
        <v>6665975.63</v>
      </c>
      <c r="I25" s="282">
        <f>SUM(I26:I44)</f>
        <v>30073568.819999997</v>
      </c>
      <c r="J25" s="279"/>
      <c r="K25" s="62"/>
    </row>
    <row r="26" spans="1:11" ht="15" customHeight="1">
      <c r="A26" s="1"/>
      <c r="B26" s="244"/>
      <c r="C26" s="247"/>
      <c r="D26" s="254"/>
      <c r="E26" s="256" t="s">
        <v>33</v>
      </c>
      <c r="F26" s="256"/>
      <c r="G26" s="256"/>
      <c r="H26" s="264">
        <v>3223570</v>
      </c>
      <c r="I26" s="264">
        <v>12120941.79</v>
      </c>
      <c r="J26" s="279"/>
      <c r="K26" s="62"/>
    </row>
    <row r="27" spans="1:11" ht="15" customHeight="1">
      <c r="A27" s="1"/>
      <c r="B27" s="244"/>
      <c r="C27" s="247"/>
      <c r="D27" s="254"/>
      <c r="E27" s="256" t="s">
        <v>34</v>
      </c>
      <c r="F27" s="256"/>
      <c r="G27" s="256"/>
      <c r="H27" s="264">
        <v>1045703.37</v>
      </c>
      <c r="I27" s="264">
        <v>6065719.79</v>
      </c>
      <c r="J27" s="279"/>
      <c r="K27" s="62"/>
    </row>
    <row r="28" spans="1:11" ht="15" customHeight="1">
      <c r="A28" s="1"/>
      <c r="B28" s="244"/>
      <c r="C28" s="247"/>
      <c r="D28" s="254"/>
      <c r="E28" s="256" t="s">
        <v>35</v>
      </c>
      <c r="F28" s="256"/>
      <c r="G28" s="256"/>
      <c r="H28" s="264">
        <v>2001684.26</v>
      </c>
      <c r="I28" s="264">
        <v>9955974.19</v>
      </c>
      <c r="J28" s="279"/>
      <c r="K28" s="62"/>
    </row>
    <row r="29" spans="1:11" ht="15" customHeight="1">
      <c r="A29" s="1"/>
      <c r="B29" s="244"/>
      <c r="C29" s="247"/>
      <c r="D29" s="251"/>
      <c r="E29" s="247"/>
      <c r="F29" s="251"/>
      <c r="G29" s="251"/>
      <c r="H29" s="283"/>
      <c r="I29" s="283"/>
      <c r="J29" s="279"/>
      <c r="K29" s="62"/>
    </row>
    <row r="30" spans="1:11" ht="15" customHeight="1">
      <c r="A30" s="1"/>
      <c r="B30" s="244"/>
      <c r="C30" s="247"/>
      <c r="D30" s="254"/>
      <c r="E30" s="256" t="s">
        <v>93</v>
      </c>
      <c r="F30" s="256"/>
      <c r="G30" s="256"/>
      <c r="H30" s="264">
        <v>0</v>
      </c>
      <c r="I30" s="264">
        <v>0</v>
      </c>
      <c r="J30" s="279"/>
      <c r="K30" s="62"/>
    </row>
    <row r="31" spans="1:11" ht="15" customHeight="1">
      <c r="A31" s="1"/>
      <c r="B31" s="244"/>
      <c r="C31" s="247"/>
      <c r="D31" s="254"/>
      <c r="E31" s="256" t="s">
        <v>209</v>
      </c>
      <c r="F31" s="256"/>
      <c r="G31" s="256"/>
      <c r="H31" s="264">
        <v>0</v>
      </c>
      <c r="I31" s="264">
        <v>50000</v>
      </c>
      <c r="J31" s="279"/>
      <c r="K31" s="62"/>
    </row>
    <row r="32" spans="1:11" ht="15" customHeight="1">
      <c r="A32" s="1"/>
      <c r="B32" s="244"/>
      <c r="C32" s="247"/>
      <c r="D32" s="254"/>
      <c r="E32" s="256" t="s">
        <v>210</v>
      </c>
      <c r="F32" s="256"/>
      <c r="G32" s="256"/>
      <c r="H32" s="264">
        <v>0</v>
      </c>
      <c r="I32" s="264">
        <v>0</v>
      </c>
      <c r="J32" s="279"/>
      <c r="K32" s="62"/>
    </row>
    <row r="33" spans="1:11" ht="15" customHeight="1">
      <c r="A33" s="1"/>
      <c r="B33" s="244"/>
      <c r="C33" s="247"/>
      <c r="D33" s="254"/>
      <c r="E33" s="256" t="s">
        <v>96</v>
      </c>
      <c r="F33" s="256"/>
      <c r="G33" s="256"/>
      <c r="H33" s="264">
        <v>395018</v>
      </c>
      <c r="I33" s="264">
        <v>1495465.45</v>
      </c>
      <c r="J33" s="279"/>
      <c r="K33" s="62"/>
    </row>
    <row r="34" spans="1:11" ht="15" customHeight="1">
      <c r="A34" s="1"/>
      <c r="B34" s="244"/>
      <c r="C34" s="247"/>
      <c r="D34" s="254"/>
      <c r="E34" s="256" t="s">
        <v>97</v>
      </c>
      <c r="F34" s="256"/>
      <c r="G34" s="256"/>
      <c r="H34" s="264">
        <v>0</v>
      </c>
      <c r="I34" s="264">
        <v>0</v>
      </c>
      <c r="J34" s="279"/>
      <c r="K34" s="62"/>
    </row>
    <row r="35" spans="1:11" ht="15" customHeight="1">
      <c r="A35" s="1"/>
      <c r="B35" s="244"/>
      <c r="C35" s="247"/>
      <c r="D35" s="254"/>
      <c r="E35" s="256" t="s">
        <v>98</v>
      </c>
      <c r="F35" s="256"/>
      <c r="G35" s="256"/>
      <c r="H35" s="264">
        <v>0</v>
      </c>
      <c r="I35" s="264">
        <v>0</v>
      </c>
      <c r="J35" s="279"/>
      <c r="K35" s="62"/>
    </row>
    <row r="36" spans="1:11" ht="15" customHeight="1">
      <c r="A36" s="1"/>
      <c r="B36" s="244"/>
      <c r="C36" s="247"/>
      <c r="D36" s="254"/>
      <c r="E36" s="256" t="s">
        <v>99</v>
      </c>
      <c r="F36" s="256"/>
      <c r="G36" s="256"/>
      <c r="H36" s="264">
        <v>0</v>
      </c>
      <c r="I36" s="264">
        <v>0</v>
      </c>
      <c r="J36" s="279"/>
      <c r="K36" s="62"/>
    </row>
    <row r="37" spans="1:11" ht="15" customHeight="1">
      <c r="A37" s="1"/>
      <c r="B37" s="244"/>
      <c r="C37" s="247"/>
      <c r="D37" s="254"/>
      <c r="E37" s="256" t="s">
        <v>100</v>
      </c>
      <c r="F37" s="256"/>
      <c r="G37" s="256"/>
      <c r="H37" s="264">
        <v>0</v>
      </c>
      <c r="I37" s="264">
        <v>0</v>
      </c>
      <c r="J37" s="279"/>
      <c r="K37" s="62"/>
    </row>
    <row r="38" spans="1:11" ht="15" customHeight="1">
      <c r="A38" s="1"/>
      <c r="B38" s="244"/>
      <c r="C38" s="247"/>
      <c r="D38" s="254"/>
      <c r="E38" s="256" t="s">
        <v>101</v>
      </c>
      <c r="F38" s="256"/>
      <c r="G38" s="256"/>
      <c r="H38" s="264">
        <v>0</v>
      </c>
      <c r="I38" s="264">
        <v>0</v>
      </c>
      <c r="J38" s="279"/>
      <c r="K38" s="62"/>
    </row>
    <row r="39" spans="1:11" ht="15" customHeight="1">
      <c r="A39" s="1"/>
      <c r="B39" s="244"/>
      <c r="C39" s="247"/>
      <c r="D39" s="251"/>
      <c r="E39" s="247"/>
      <c r="F39" s="251"/>
      <c r="G39" s="251"/>
      <c r="H39" s="283"/>
      <c r="I39" s="283"/>
      <c r="J39" s="279"/>
      <c r="K39" s="62"/>
    </row>
    <row r="40" spans="1:11" ht="15" customHeight="1">
      <c r="A40" s="1"/>
      <c r="B40" s="244"/>
      <c r="C40" s="247"/>
      <c r="D40" s="254"/>
      <c r="E40" s="256" t="s">
        <v>211</v>
      </c>
      <c r="F40" s="256"/>
      <c r="G40" s="256"/>
      <c r="H40" s="264">
        <v>0</v>
      </c>
      <c r="I40" s="264">
        <v>0</v>
      </c>
      <c r="J40" s="279"/>
      <c r="K40" s="62"/>
    </row>
    <row r="41" spans="1:11" ht="15" customHeight="1">
      <c r="A41" s="1"/>
      <c r="B41" s="244"/>
      <c r="C41" s="247"/>
      <c r="D41" s="254"/>
      <c r="E41" s="256" t="s">
        <v>184</v>
      </c>
      <c r="F41" s="256"/>
      <c r="G41" s="256"/>
      <c r="H41" s="264">
        <v>0</v>
      </c>
      <c r="I41" s="264">
        <v>0</v>
      </c>
      <c r="J41" s="279"/>
      <c r="K41" s="62"/>
    </row>
    <row r="42" spans="1:11" ht="26.25" customHeight="1">
      <c r="A42" s="1"/>
      <c r="B42" s="244"/>
      <c r="C42" s="247"/>
      <c r="D42" s="254"/>
      <c r="E42" s="256" t="s">
        <v>104</v>
      </c>
      <c r="F42" s="256"/>
      <c r="G42" s="256"/>
      <c r="H42" s="264">
        <v>0</v>
      </c>
      <c r="I42" s="264">
        <v>385467.6</v>
      </c>
      <c r="J42" s="279"/>
      <c r="K42" s="62"/>
    </row>
    <row r="43" spans="1:11" ht="5.25" customHeight="1">
      <c r="A43" s="1"/>
      <c r="B43" s="244"/>
      <c r="C43" s="247"/>
      <c r="D43" s="26"/>
      <c r="E43" s="26"/>
      <c r="F43" s="26"/>
      <c r="G43" s="26"/>
      <c r="H43" s="283"/>
      <c r="I43" s="283"/>
      <c r="J43" s="279"/>
      <c r="K43" s="62"/>
    </row>
    <row r="44" spans="1:11" ht="15" customHeight="1">
      <c r="A44" s="1"/>
      <c r="B44" s="244"/>
      <c r="C44" s="247"/>
      <c r="D44" s="254"/>
      <c r="E44" s="256" t="s">
        <v>212</v>
      </c>
      <c r="F44" s="256"/>
      <c r="G44" s="256"/>
      <c r="H44" s="264">
        <v>0</v>
      </c>
      <c r="I44" s="264">
        <v>0</v>
      </c>
      <c r="J44" s="279"/>
      <c r="K44" s="62"/>
    </row>
    <row r="45" spans="1:11" ht="5.25" customHeight="1">
      <c r="A45" s="1"/>
      <c r="B45" s="244"/>
      <c r="C45" s="247"/>
      <c r="D45" s="251"/>
      <c r="E45" s="247"/>
      <c r="F45" s="251"/>
      <c r="G45" s="251"/>
      <c r="H45" s="283"/>
      <c r="I45" s="283"/>
      <c r="J45" s="279"/>
      <c r="K45" s="62"/>
    </row>
    <row r="46" spans="1:11" ht="12.75" customHeight="1">
      <c r="A46" s="1"/>
      <c r="B46" s="245"/>
      <c r="C46" s="250"/>
      <c r="D46" s="249" t="s">
        <v>205</v>
      </c>
      <c r="E46" s="249"/>
      <c r="F46" s="249"/>
      <c r="G46" s="249"/>
      <c r="H46" s="282">
        <f>H13-H25</f>
        <v>3781966.590000001</v>
      </c>
      <c r="I46" s="282">
        <f>I13-I25</f>
        <v>19269826.780000005</v>
      </c>
      <c r="J46" s="279"/>
      <c r="K46" s="62"/>
    </row>
    <row r="47" spans="1:11" ht="15">
      <c r="A47" s="1"/>
      <c r="B47" s="245"/>
      <c r="C47" s="250"/>
      <c r="D47" s="254"/>
      <c r="E47" s="254"/>
      <c r="F47" s="254"/>
      <c r="G47" s="254"/>
      <c r="H47" s="266"/>
      <c r="I47" s="266"/>
      <c r="J47" s="280"/>
      <c r="K47" s="62"/>
    </row>
    <row r="48" spans="1:11" ht="15">
      <c r="A48" s="1"/>
      <c r="B48" s="245"/>
      <c r="C48" s="249" t="s">
        <v>214</v>
      </c>
      <c r="D48" s="249"/>
      <c r="E48" s="249"/>
      <c r="F48" s="249"/>
      <c r="G48" s="249"/>
      <c r="H48" s="266"/>
      <c r="I48" s="266"/>
      <c r="J48" s="280"/>
      <c r="K48" s="62"/>
    </row>
    <row r="49" spans="1:11" ht="15">
      <c r="A49" s="1"/>
      <c r="B49" s="245"/>
      <c r="C49" s="268"/>
      <c r="D49" s="249" t="s">
        <v>201</v>
      </c>
      <c r="E49" s="249"/>
      <c r="F49" s="249"/>
      <c r="G49" s="249"/>
      <c r="H49" s="282">
        <f>SUM(H50:H52)</f>
        <v>0</v>
      </c>
      <c r="I49" s="282">
        <f>SUM(I50:I52)</f>
        <v>0</v>
      </c>
      <c r="J49" s="280"/>
      <c r="K49" s="62"/>
    </row>
    <row r="50" spans="1:11" ht="12" customHeight="1">
      <c r="A50" s="1"/>
      <c r="B50" s="245"/>
      <c r="C50" s="268"/>
      <c r="D50" s="268"/>
      <c r="E50" s="271" t="s">
        <v>136</v>
      </c>
      <c r="F50" s="271"/>
      <c r="G50" s="271"/>
      <c r="H50" s="264">
        <v>0</v>
      </c>
      <c r="I50" s="264">
        <v>0</v>
      </c>
      <c r="J50" s="280"/>
      <c r="K50" s="62"/>
    </row>
    <row r="51" spans="1:11" ht="12" customHeight="1">
      <c r="A51" s="1"/>
      <c r="B51" s="245"/>
      <c r="C51" s="268"/>
      <c r="D51" s="268"/>
      <c r="E51" s="271" t="s">
        <v>137</v>
      </c>
      <c r="F51" s="271"/>
      <c r="G51" s="271"/>
      <c r="H51" s="264">
        <v>0</v>
      </c>
      <c r="I51" s="264">
        <v>0</v>
      </c>
      <c r="J51" s="280"/>
      <c r="K51" s="62"/>
    </row>
    <row r="52" spans="1:11" ht="12" customHeight="1">
      <c r="A52" s="1"/>
      <c r="B52" s="245"/>
      <c r="C52" s="268"/>
      <c r="D52" s="268"/>
      <c r="E52" s="271" t="s">
        <v>221</v>
      </c>
      <c r="F52" s="271"/>
      <c r="G52" s="271"/>
      <c r="H52" s="264">
        <v>0</v>
      </c>
      <c r="I52" s="264">
        <v>0</v>
      </c>
      <c r="J52" s="280"/>
      <c r="K52" s="62"/>
    </row>
    <row r="53" spans="1:11" ht="15">
      <c r="A53" s="1"/>
      <c r="B53" s="245"/>
      <c r="C53" s="268"/>
      <c r="D53" s="268"/>
      <c r="E53" s="268"/>
      <c r="F53" s="268"/>
      <c r="G53" s="268"/>
      <c r="H53" s="266"/>
      <c r="I53" s="266"/>
      <c r="J53" s="280"/>
      <c r="K53" s="62"/>
    </row>
    <row r="54" spans="1:11" ht="15">
      <c r="A54" s="1"/>
      <c r="B54" s="245"/>
      <c r="C54" s="268"/>
      <c r="D54" s="249" t="s">
        <v>202</v>
      </c>
      <c r="E54" s="249"/>
      <c r="F54" s="249"/>
      <c r="G54" s="249"/>
      <c r="H54" s="282">
        <f>SUM(H55:H57)</f>
        <v>213993.36</v>
      </c>
      <c r="I54" s="282">
        <f>SUM(I55:I57)</f>
        <v>17708372.14</v>
      </c>
      <c r="J54" s="280"/>
      <c r="K54" s="62"/>
    </row>
    <row r="55" spans="1:11" ht="12" customHeight="1">
      <c r="A55" s="1"/>
      <c r="B55" s="245"/>
      <c r="C55" s="268"/>
      <c r="D55" s="26"/>
      <c r="E55" s="253" t="s">
        <v>136</v>
      </c>
      <c r="F55" s="253"/>
      <c r="G55" s="253"/>
      <c r="H55" s="264">
        <v>210493.36</v>
      </c>
      <c r="I55" s="264">
        <v>16122563.13</v>
      </c>
      <c r="J55" s="280"/>
      <c r="K55" s="62"/>
    </row>
    <row r="56" spans="1:11" ht="12" customHeight="1">
      <c r="A56" s="1"/>
      <c r="B56" s="245"/>
      <c r="C56" s="268"/>
      <c r="D56" s="26"/>
      <c r="E56" s="271" t="s">
        <v>137</v>
      </c>
      <c r="F56" s="271"/>
      <c r="G56" s="271"/>
      <c r="H56" s="264">
        <v>3500</v>
      </c>
      <c r="I56" s="264">
        <v>1585809.01</v>
      </c>
      <c r="J56" s="280"/>
      <c r="K56" s="62"/>
    </row>
    <row r="57" spans="1:11" ht="12" customHeight="1">
      <c r="A57" s="1"/>
      <c r="B57" s="245"/>
      <c r="C57" s="268"/>
      <c r="D57" s="35"/>
      <c r="E57" s="271" t="s">
        <v>222</v>
      </c>
      <c r="F57" s="271"/>
      <c r="G57" s="271"/>
      <c r="H57" s="264">
        <v>0</v>
      </c>
      <c r="I57" s="264">
        <v>0</v>
      </c>
      <c r="J57" s="280"/>
      <c r="K57" s="62"/>
    </row>
    <row r="58" spans="1:11" ht="15">
      <c r="A58" s="1"/>
      <c r="B58" s="245"/>
      <c r="C58" s="268"/>
      <c r="D58" s="249" t="s">
        <v>219</v>
      </c>
      <c r="E58" s="249"/>
      <c r="F58" s="249"/>
      <c r="G58" s="249"/>
      <c r="H58" s="282">
        <f>H49-H54</f>
        <v>-213993.36</v>
      </c>
      <c r="I58" s="282">
        <f>I49-I54</f>
        <v>-17708372.14</v>
      </c>
      <c r="J58" s="280"/>
      <c r="K58" s="62"/>
    </row>
    <row r="59" spans="1:11" ht="15">
      <c r="A59" s="1"/>
      <c r="B59" s="245"/>
      <c r="C59" s="268"/>
      <c r="D59" s="268"/>
      <c r="E59" s="268"/>
      <c r="F59" s="268"/>
      <c r="G59" s="268"/>
      <c r="H59" s="266"/>
      <c r="I59" s="266"/>
      <c r="J59" s="280"/>
      <c r="K59" s="62"/>
    </row>
    <row r="60" spans="1:11" ht="15">
      <c r="A60" s="1"/>
      <c r="B60" s="245"/>
      <c r="C60" s="268"/>
      <c r="D60" s="268"/>
      <c r="E60" s="268"/>
      <c r="F60" s="268"/>
      <c r="G60" s="268"/>
      <c r="H60" s="266"/>
      <c r="I60" s="266"/>
      <c r="J60" s="280"/>
      <c r="K60" s="62"/>
    </row>
    <row r="61" spans="1:11" ht="15">
      <c r="A61" s="1"/>
      <c r="B61" s="245"/>
      <c r="C61" s="249" t="s">
        <v>215</v>
      </c>
      <c r="D61" s="249"/>
      <c r="E61" s="249"/>
      <c r="F61" s="249"/>
      <c r="G61" s="272"/>
      <c r="H61" s="272"/>
      <c r="I61" s="276"/>
      <c r="J61" s="280"/>
      <c r="K61" s="62"/>
    </row>
    <row r="62" spans="1:11" ht="15">
      <c r="A62" s="1"/>
      <c r="B62" s="245"/>
      <c r="C62" s="249"/>
      <c r="D62" s="249"/>
      <c r="E62" s="249"/>
      <c r="F62" s="249"/>
      <c r="G62" s="272"/>
      <c r="H62" s="272"/>
      <c r="I62" s="276"/>
      <c r="J62" s="280"/>
      <c r="K62" s="62"/>
    </row>
    <row r="63" spans="1:11" ht="12.75" customHeight="1">
      <c r="A63" s="1"/>
      <c r="B63" s="245"/>
      <c r="C63" s="268"/>
      <c r="D63" s="268" t="s">
        <v>201</v>
      </c>
      <c r="E63" s="268"/>
      <c r="F63" s="268"/>
      <c r="G63" s="272"/>
      <c r="H63" s="282">
        <f>SUM(H64,H67)</f>
        <v>2818293.72</v>
      </c>
      <c r="I63" s="282">
        <f>SUM(I64,I67)</f>
        <v>11936809.98</v>
      </c>
      <c r="J63" s="280"/>
      <c r="K63" s="62"/>
    </row>
    <row r="64" spans="1:11" ht="12" customHeight="1">
      <c r="A64" s="1"/>
      <c r="B64" s="245"/>
      <c r="C64" s="35"/>
      <c r="D64" s="35"/>
      <c r="E64" s="253" t="s">
        <v>223</v>
      </c>
      <c r="F64" s="253"/>
      <c r="G64" s="253"/>
      <c r="H64" s="264">
        <f>SUM(H65:H66)</f>
        <v>0</v>
      </c>
      <c r="I64" s="264">
        <f>SUM(I65:I66)</f>
        <v>0</v>
      </c>
      <c r="J64" s="280"/>
      <c r="K64" s="62"/>
    </row>
    <row r="65" spans="1:11" ht="12" customHeight="1">
      <c r="A65" s="1"/>
      <c r="B65" s="245"/>
      <c r="C65" s="247"/>
      <c r="D65" s="254"/>
      <c r="E65" s="253" t="s">
        <v>224</v>
      </c>
      <c r="F65" s="253"/>
      <c r="G65" s="253"/>
      <c r="H65" s="264">
        <v>0</v>
      </c>
      <c r="I65" s="264">
        <v>0</v>
      </c>
      <c r="J65" s="280"/>
      <c r="K65" s="62"/>
    </row>
    <row r="66" spans="1:11" ht="12" customHeight="1">
      <c r="A66" s="1"/>
      <c r="B66" s="245"/>
      <c r="C66" s="247"/>
      <c r="D66" s="254"/>
      <c r="E66" s="253" t="s">
        <v>225</v>
      </c>
      <c r="F66" s="253"/>
      <c r="G66" s="253"/>
      <c r="H66" s="264">
        <v>0</v>
      </c>
      <c r="I66" s="264">
        <v>0</v>
      </c>
      <c r="J66" s="280"/>
      <c r="K66" s="62"/>
    </row>
    <row r="67" spans="1:11" ht="12" customHeight="1">
      <c r="A67" s="1"/>
      <c r="B67" s="245"/>
      <c r="C67" s="247"/>
      <c r="D67" s="254"/>
      <c r="E67" s="271" t="s">
        <v>226</v>
      </c>
      <c r="F67" s="271"/>
      <c r="G67" s="271"/>
      <c r="H67" s="264">
        <v>2818293.72</v>
      </c>
      <c r="I67" s="264">
        <v>11936809.98</v>
      </c>
      <c r="J67" s="280"/>
      <c r="K67" s="62"/>
    </row>
    <row r="68" spans="1:11" ht="15">
      <c r="A68" s="1"/>
      <c r="B68" s="245"/>
      <c r="C68" s="247"/>
      <c r="D68" s="26"/>
      <c r="E68" s="35"/>
      <c r="F68" s="35"/>
      <c r="G68" s="35"/>
      <c r="H68" s="273"/>
      <c r="I68" s="273"/>
      <c r="J68" s="280"/>
      <c r="K68" s="62"/>
    </row>
    <row r="69" spans="1:11" ht="15">
      <c r="A69" s="1"/>
      <c r="B69" s="245"/>
      <c r="C69" s="247"/>
      <c r="D69" s="249" t="s">
        <v>202</v>
      </c>
      <c r="E69" s="249"/>
      <c r="F69" s="249"/>
      <c r="G69" s="249"/>
      <c r="H69" s="282">
        <f>SUM(H70,H73)</f>
        <v>3732101.61</v>
      </c>
      <c r="I69" s="282">
        <f>SUM(I70,I73)</f>
        <v>16015334.17</v>
      </c>
      <c r="J69" s="280"/>
      <c r="K69" s="62"/>
    </row>
    <row r="70" spans="1:11" ht="12" customHeight="1">
      <c r="A70" s="1"/>
      <c r="B70" s="245"/>
      <c r="C70" s="247"/>
      <c r="D70" s="35"/>
      <c r="E70" s="253" t="s">
        <v>227</v>
      </c>
      <c r="F70" s="253"/>
      <c r="G70" s="253"/>
      <c r="H70" s="264">
        <f>SUM(H71:H72)</f>
        <v>0</v>
      </c>
      <c r="I70" s="264">
        <f>SUM(I71:I72)</f>
        <v>0</v>
      </c>
      <c r="J70" s="280"/>
      <c r="K70" s="62"/>
    </row>
    <row r="71" spans="1:11" ht="12" customHeight="1">
      <c r="A71" s="1"/>
      <c r="B71" s="245"/>
      <c r="C71" s="247"/>
      <c r="D71" s="254"/>
      <c r="E71" s="253" t="s">
        <v>224</v>
      </c>
      <c r="F71" s="253"/>
      <c r="G71" s="253"/>
      <c r="H71" s="264">
        <v>0</v>
      </c>
      <c r="I71" s="264">
        <v>0</v>
      </c>
      <c r="J71" s="280"/>
      <c r="K71" s="62"/>
    </row>
    <row r="72" spans="1:11" ht="12" customHeight="1">
      <c r="A72" s="1"/>
      <c r="B72" s="245"/>
      <c r="C72" s="35"/>
      <c r="D72" s="254"/>
      <c r="E72" s="253" t="s">
        <v>225</v>
      </c>
      <c r="F72" s="253"/>
      <c r="G72" s="253"/>
      <c r="H72" s="264">
        <v>0</v>
      </c>
      <c r="I72" s="264">
        <v>0</v>
      </c>
      <c r="J72" s="280"/>
      <c r="K72" s="62"/>
    </row>
    <row r="73" spans="1:11" ht="12" customHeight="1">
      <c r="A73" s="1"/>
      <c r="B73" s="245"/>
      <c r="C73" s="247"/>
      <c r="D73" s="254"/>
      <c r="E73" s="271" t="s">
        <v>228</v>
      </c>
      <c r="F73" s="271"/>
      <c r="G73" s="271"/>
      <c r="H73" s="264">
        <v>3732101.61</v>
      </c>
      <c r="I73" s="264">
        <v>16015334.17</v>
      </c>
      <c r="J73" s="280"/>
      <c r="K73" s="62"/>
    </row>
    <row r="74" spans="1:11" ht="15">
      <c r="A74" s="1"/>
      <c r="B74" s="245"/>
      <c r="C74" s="247"/>
      <c r="D74" s="26"/>
      <c r="E74" s="35"/>
      <c r="F74" s="35"/>
      <c r="G74" s="35"/>
      <c r="H74" s="273"/>
      <c r="I74" s="273"/>
      <c r="J74" s="280"/>
      <c r="K74" s="62"/>
    </row>
    <row r="75" spans="1:11" ht="15">
      <c r="A75" s="1"/>
      <c r="B75" s="245"/>
      <c r="C75" s="247"/>
      <c r="D75" s="249" t="s">
        <v>220</v>
      </c>
      <c r="E75" s="249"/>
      <c r="F75" s="249"/>
      <c r="G75" s="249"/>
      <c r="H75" s="282">
        <f>H63-H69</f>
        <v>-913807.8899999997</v>
      </c>
      <c r="I75" s="282">
        <f>I63-I69</f>
        <v>-4078524.1899999995</v>
      </c>
      <c r="J75" s="280"/>
      <c r="K75" s="62"/>
    </row>
    <row r="76" spans="1:11" ht="15">
      <c r="A76" s="1"/>
      <c r="B76" s="245"/>
      <c r="C76" s="268"/>
      <c r="D76" s="268"/>
      <c r="E76" s="268"/>
      <c r="F76" s="268"/>
      <c r="G76" s="268"/>
      <c r="H76" s="266"/>
      <c r="I76" s="266"/>
      <c r="J76" s="280"/>
      <c r="K76" s="62"/>
    </row>
    <row r="77" spans="1:11" ht="15">
      <c r="A77" s="1"/>
      <c r="B77" s="245"/>
      <c r="C77" s="268"/>
      <c r="D77" s="268"/>
      <c r="E77" s="268"/>
      <c r="F77" s="268"/>
      <c r="G77" s="268"/>
      <c r="H77" s="266"/>
      <c r="I77" s="266"/>
      <c r="J77" s="280"/>
      <c r="K77" s="62"/>
    </row>
    <row r="78" spans="1:11" ht="15">
      <c r="A78" s="1"/>
      <c r="B78" s="245"/>
      <c r="C78" s="269" t="s">
        <v>216</v>
      </c>
      <c r="D78" s="269"/>
      <c r="E78" s="269"/>
      <c r="F78" s="269"/>
      <c r="G78" s="269"/>
      <c r="H78" s="274">
        <v>2654165.34</v>
      </c>
      <c r="I78" s="274">
        <v>-2517069.55</v>
      </c>
      <c r="J78" s="280"/>
      <c r="K78" s="62"/>
    </row>
    <row r="79" spans="1:11" ht="15">
      <c r="A79" s="1"/>
      <c r="B79" s="245"/>
      <c r="C79" s="270"/>
      <c r="D79" s="270"/>
      <c r="E79" s="270"/>
      <c r="F79" s="270"/>
      <c r="G79" s="270"/>
      <c r="H79" s="275"/>
      <c r="I79" s="275"/>
      <c r="J79" s="280"/>
      <c r="K79" s="62"/>
    </row>
    <row r="80" spans="1:11" ht="15">
      <c r="A80" s="1"/>
      <c r="B80" s="245"/>
      <c r="C80" s="270"/>
      <c r="D80" s="270"/>
      <c r="E80" s="270"/>
      <c r="F80" s="270"/>
      <c r="G80" s="270"/>
      <c r="H80" s="275"/>
      <c r="I80" s="275"/>
      <c r="J80" s="280"/>
      <c r="K80" s="62"/>
    </row>
    <row r="81" spans="1:11" ht="15">
      <c r="A81" s="1"/>
      <c r="B81" s="245"/>
      <c r="C81" s="270"/>
      <c r="D81" s="270"/>
      <c r="E81" s="270"/>
      <c r="F81" s="270"/>
      <c r="G81" s="270"/>
      <c r="H81" s="275"/>
      <c r="I81" s="275"/>
      <c r="J81" s="280"/>
      <c r="K81" s="62"/>
    </row>
    <row r="82" spans="1:11" ht="15">
      <c r="A82" s="1"/>
      <c r="B82" s="245"/>
      <c r="C82" s="269" t="s">
        <v>217</v>
      </c>
      <c r="D82" s="269"/>
      <c r="E82" s="269"/>
      <c r="F82" s="269"/>
      <c r="G82" s="269"/>
      <c r="H82" s="274">
        <v>2485139.33</v>
      </c>
      <c r="I82" s="274">
        <v>5002228.6</v>
      </c>
      <c r="J82" s="280"/>
      <c r="K82" s="62"/>
    </row>
    <row r="83" spans="1:11" ht="15">
      <c r="A83" s="1"/>
      <c r="B83" s="245"/>
      <c r="C83" s="269" t="s">
        <v>218</v>
      </c>
      <c r="D83" s="269"/>
      <c r="E83" s="269"/>
      <c r="F83" s="269"/>
      <c r="G83" s="269"/>
      <c r="H83" s="274">
        <v>5139304.67</v>
      </c>
      <c r="I83" s="274">
        <v>2485159.05</v>
      </c>
      <c r="J83" s="280"/>
      <c r="K83" s="62"/>
    </row>
    <row r="84" spans="1:11" ht="15">
      <c r="A84" s="1"/>
      <c r="B84" s="245"/>
      <c r="C84" s="268"/>
      <c r="D84" s="268"/>
      <c r="E84" s="268"/>
      <c r="F84" s="268"/>
      <c r="G84" s="268"/>
      <c r="H84" s="266"/>
      <c r="I84" s="266"/>
      <c r="J84" s="280"/>
      <c r="K84" s="62"/>
    </row>
    <row r="85" spans="1:11" ht="15">
      <c r="A85" s="1"/>
      <c r="B85" s="245"/>
      <c r="C85" s="250"/>
      <c r="D85" s="254"/>
      <c r="E85" s="254"/>
      <c r="F85" s="254"/>
      <c r="G85" s="254"/>
      <c r="H85" s="267"/>
      <c r="I85" s="267"/>
      <c r="J85" s="280"/>
      <c r="K85" s="62"/>
    </row>
    <row r="86" spans="1:11" ht="5.25" customHeight="1">
      <c r="A86" s="1"/>
      <c r="B86" s="246"/>
      <c r="C86" s="23"/>
      <c r="D86" s="30"/>
      <c r="E86" s="30"/>
      <c r="F86" s="30"/>
      <c r="G86" s="30"/>
      <c r="H86" s="46"/>
      <c r="I86" s="46"/>
      <c r="J86" s="281"/>
      <c r="K86" s="62"/>
    </row>
    <row r="87" spans="2:10" ht="4.5" customHeight="1">
      <c r="B87" s="21"/>
      <c r="C87" s="121"/>
      <c r="D87" s="121"/>
      <c r="E87" s="121"/>
      <c r="F87" s="121"/>
      <c r="G87" s="121"/>
      <c r="H87" s="121"/>
      <c r="I87" s="121"/>
      <c r="J87" s="57"/>
    </row>
    <row r="88" spans="2:10" ht="5.25" customHeight="1" hidden="1">
      <c r="B88" s="247"/>
      <c r="J88" s="35"/>
    </row>
    <row r="89" spans="2:10" ht="15" customHeight="1">
      <c r="B89" s="35"/>
      <c r="C89" s="25" t="s">
        <v>22</v>
      </c>
      <c r="D89" s="25"/>
      <c r="E89" s="25"/>
      <c r="F89" s="25"/>
      <c r="G89" s="25"/>
      <c r="H89" s="25"/>
      <c r="I89" s="25"/>
      <c r="J89" s="35"/>
    </row>
    <row r="90" spans="2:10" ht="22.5" customHeight="1">
      <c r="B90" s="35"/>
      <c r="C90" s="26"/>
      <c r="D90" s="32"/>
      <c r="E90" s="33"/>
      <c r="F90" s="33"/>
      <c r="G90" s="35"/>
      <c r="H90" s="48"/>
      <c r="I90" s="32"/>
      <c r="J90" s="35"/>
    </row>
    <row r="91" spans="2:10" ht="12" customHeight="1">
      <c r="B91" s="27"/>
      <c r="C91" s="27"/>
      <c r="D91" s="27"/>
      <c r="E91" s="27"/>
      <c r="F91" s="34"/>
      <c r="G91" s="34"/>
      <c r="H91" s="34"/>
      <c r="I91" s="34"/>
      <c r="J91" s="34"/>
    </row>
    <row r="92" spans="2:10" ht="12" customHeight="1">
      <c r="B92" s="13" t="s">
        <v>7</v>
      </c>
      <c r="C92" s="13"/>
      <c r="D92" s="13"/>
      <c r="E92" s="13"/>
      <c r="F92" s="13"/>
      <c r="G92" s="13"/>
      <c r="H92" s="13"/>
      <c r="I92" s="13"/>
      <c r="J92" s="13"/>
    </row>
    <row r="93" spans="2:10" ht="12" customHeight="1">
      <c r="B93" s="14" t="s">
        <v>8</v>
      </c>
      <c r="C93" s="14"/>
      <c r="D93" s="14"/>
      <c r="E93" s="14"/>
      <c r="F93" s="14"/>
      <c r="G93" s="14"/>
      <c r="H93" s="14"/>
      <c r="I93" s="14"/>
      <c r="J93" s="14"/>
    </row>
    <row r="99" spans="2:10" ht="12" customHeight="1">
      <c r="B99" s="27"/>
      <c r="C99" s="27"/>
      <c r="D99" s="27"/>
      <c r="E99" s="27"/>
      <c r="F99" s="34"/>
      <c r="G99" s="34"/>
      <c r="H99" s="34"/>
      <c r="I99" s="34"/>
      <c r="J99" s="34"/>
    </row>
    <row r="100" spans="2:10" ht="12" customHeight="1">
      <c r="B100" s="13" t="s">
        <v>9</v>
      </c>
      <c r="C100" s="13"/>
      <c r="D100" s="13"/>
      <c r="E100" s="13"/>
      <c r="F100" s="13"/>
      <c r="G100" s="13"/>
      <c r="H100" s="13"/>
      <c r="I100" s="13"/>
      <c r="J100" s="13"/>
    </row>
    <row r="101" spans="2:10" ht="12" customHeight="1">
      <c r="B101" s="14" t="s">
        <v>10</v>
      </c>
      <c r="C101" s="14"/>
      <c r="D101" s="14"/>
      <c r="E101" s="14"/>
      <c r="F101" s="14"/>
      <c r="G101" s="14"/>
      <c r="H101" s="14"/>
      <c r="I101" s="14"/>
      <c r="J101" s="14"/>
    </row>
  </sheetData>
  <sheetProtection/>
  <mergeCells count="59">
    <mergeCell ref="B101:J101"/>
    <mergeCell ref="B93:J93"/>
    <mergeCell ref="B92:J92"/>
    <mergeCell ref="C78:G78"/>
    <mergeCell ref="C82:G82"/>
    <mergeCell ref="C83:G83"/>
    <mergeCell ref="B100:J100"/>
    <mergeCell ref="E67:G67"/>
    <mergeCell ref="D69:G69"/>
    <mergeCell ref="E73:G73"/>
    <mergeCell ref="D75:G75"/>
    <mergeCell ref="E44:G44"/>
    <mergeCell ref="E57:G57"/>
    <mergeCell ref="D58:G58"/>
    <mergeCell ref="C61:F61"/>
    <mergeCell ref="E56:G56"/>
    <mergeCell ref="E50:G50"/>
    <mergeCell ref="E51:G51"/>
    <mergeCell ref="E52:G52"/>
    <mergeCell ref="D54:G54"/>
    <mergeCell ref="C62:F62"/>
    <mergeCell ref="C8:F8"/>
    <mergeCell ref="E42:G42"/>
    <mergeCell ref="E41:G41"/>
    <mergeCell ref="E40:G40"/>
    <mergeCell ref="C48:G48"/>
    <mergeCell ref="D49:G49"/>
    <mergeCell ref="C11:G11"/>
    <mergeCell ref="D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F23"/>
    <mergeCell ref="E34:G34"/>
    <mergeCell ref="E35:G35"/>
    <mergeCell ref="E36:G36"/>
    <mergeCell ref="E37:G37"/>
    <mergeCell ref="D25:G25"/>
    <mergeCell ref="E26:G26"/>
    <mergeCell ref="E27:G27"/>
    <mergeCell ref="E28:G28"/>
    <mergeCell ref="E30:G30"/>
    <mergeCell ref="E31:G31"/>
    <mergeCell ref="E38:G38"/>
    <mergeCell ref="D46:G46"/>
    <mergeCell ref="C89:I89"/>
    <mergeCell ref="B1:J1"/>
    <mergeCell ref="B2:J2"/>
    <mergeCell ref="B3:J3"/>
    <mergeCell ref="B4:J4"/>
    <mergeCell ref="B5:J5"/>
    <mergeCell ref="E32:G32"/>
    <mergeCell ref="E33:G3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="60" zoomScalePageLayoutView="0" workbookViewId="0" topLeftCell="A1">
      <selection activeCell="D5" sqref="D5:H5"/>
    </sheetView>
  </sheetViews>
  <sheetFormatPr defaultColWidth="11.421875" defaultRowHeight="15"/>
  <cols>
    <col min="2" max="2" width="1.1484375" style="0" customWidth="1"/>
    <col min="3" max="3" width="13.8515625" style="0" customWidth="1"/>
    <col min="4" max="4" width="39.140625" style="0" customWidth="1"/>
    <col min="5" max="5" width="19.140625" style="0" customWidth="1"/>
    <col min="6" max="6" width="19.28125" style="0" customWidth="1"/>
    <col min="7" max="7" width="19.00390625" style="0" customWidth="1"/>
    <col min="8" max="8" width="21.28125" style="0" customWidth="1"/>
    <col min="9" max="9" width="18.7109375" style="0" customWidth="1"/>
    <col min="10" max="10" width="1.1484375" style="0" customWidth="1"/>
    <col min="11" max="11" width="18.7109375" style="0" customWidth="1"/>
    <col min="12" max="12" width="22.28125" style="0" customWidth="1"/>
    <col min="13" max="13" width="12.28125" style="0" customWidth="1"/>
    <col min="14" max="14" width="12.8515625" style="0" customWidth="1"/>
  </cols>
  <sheetData>
    <row r="1" spans="3:12" ht="15">
      <c r="C1" s="18"/>
      <c r="D1" s="307"/>
      <c r="E1" s="307"/>
      <c r="F1" s="307"/>
      <c r="G1" s="323"/>
      <c r="H1" s="323"/>
      <c r="I1" s="323"/>
      <c r="J1" s="329"/>
      <c r="K1" s="270"/>
      <c r="L1" s="270"/>
    </row>
    <row r="2" spans="3:12" ht="15">
      <c r="C2" s="294"/>
      <c r="D2" s="308"/>
      <c r="E2" s="308"/>
      <c r="F2" s="308"/>
      <c r="G2" s="308"/>
      <c r="H2" s="308"/>
      <c r="I2" s="294"/>
      <c r="J2" s="294"/>
      <c r="K2" s="270"/>
      <c r="L2" s="270"/>
    </row>
    <row r="3" spans="3:12" ht="15.75">
      <c r="C3" s="294"/>
      <c r="D3" s="309" t="s">
        <v>0</v>
      </c>
      <c r="E3" s="309"/>
      <c r="F3" s="309"/>
      <c r="G3" s="309"/>
      <c r="H3" s="309"/>
      <c r="I3" s="294"/>
      <c r="J3" s="294"/>
      <c r="K3" s="270"/>
      <c r="L3" s="270"/>
    </row>
    <row r="4" spans="3:12" ht="15.75">
      <c r="C4" s="294"/>
      <c r="D4" s="309"/>
      <c r="E4" s="309"/>
      <c r="F4" s="309"/>
      <c r="G4" s="309"/>
      <c r="H4" s="309"/>
      <c r="I4" s="294"/>
      <c r="J4" s="294"/>
      <c r="K4" s="270"/>
      <c r="L4" s="270"/>
    </row>
    <row r="5" spans="3:12" ht="15.75">
      <c r="C5" s="294"/>
      <c r="D5" s="601" t="s">
        <v>230</v>
      </c>
      <c r="E5" s="309"/>
      <c r="F5" s="309"/>
      <c r="G5" s="309"/>
      <c r="H5" s="309"/>
      <c r="I5" s="294"/>
      <c r="J5" s="294"/>
      <c r="K5" s="270"/>
      <c r="L5" s="270"/>
    </row>
    <row r="6" spans="3:12" ht="15">
      <c r="C6" s="294"/>
      <c r="D6" s="310" t="s">
        <v>2</v>
      </c>
      <c r="E6" s="310"/>
      <c r="F6" s="310"/>
      <c r="G6" s="310"/>
      <c r="H6" s="310"/>
      <c r="I6" s="294"/>
      <c r="J6" s="294"/>
      <c r="K6" s="326"/>
      <c r="L6" s="270"/>
    </row>
    <row r="7" spans="3:12" ht="15">
      <c r="C7" s="294"/>
      <c r="D7" s="308" t="s">
        <v>3</v>
      </c>
      <c r="E7" s="308"/>
      <c r="F7" s="308"/>
      <c r="G7" s="308"/>
      <c r="H7" s="308"/>
      <c r="I7" s="328"/>
      <c r="J7" s="294"/>
      <c r="K7" s="327"/>
      <c r="L7" s="270"/>
    </row>
    <row r="8" spans="2:10" ht="15">
      <c r="B8" s="284"/>
      <c r="C8" s="284"/>
      <c r="D8" s="284"/>
      <c r="E8" s="284"/>
      <c r="F8" s="284"/>
      <c r="G8" s="284"/>
      <c r="H8" s="284"/>
      <c r="I8" s="284"/>
      <c r="J8" s="284"/>
    </row>
    <row r="9" spans="1:11" ht="15">
      <c r="A9" s="1"/>
      <c r="B9" s="285"/>
      <c r="C9" s="295" t="s">
        <v>75</v>
      </c>
      <c r="D9" s="295"/>
      <c r="E9" s="313" t="s">
        <v>231</v>
      </c>
      <c r="F9" s="313" t="s">
        <v>232</v>
      </c>
      <c r="G9" s="313" t="s">
        <v>233</v>
      </c>
      <c r="H9" s="313" t="s">
        <v>234</v>
      </c>
      <c r="I9" s="313" t="s">
        <v>236</v>
      </c>
      <c r="J9" s="330"/>
      <c r="K9" s="337"/>
    </row>
    <row r="10" spans="1:11" ht="15">
      <c r="A10" s="1"/>
      <c r="B10" s="286"/>
      <c r="C10" s="296"/>
      <c r="D10" s="296"/>
      <c r="E10" s="314">
        <v>1</v>
      </c>
      <c r="F10" s="314">
        <v>2</v>
      </c>
      <c r="G10" s="314">
        <v>3</v>
      </c>
      <c r="H10" s="314" t="s">
        <v>235</v>
      </c>
      <c r="I10" s="314" t="s">
        <v>237</v>
      </c>
      <c r="J10" s="331"/>
      <c r="K10" s="62"/>
    </row>
    <row r="11" spans="1:11" ht="15">
      <c r="A11" s="1"/>
      <c r="B11" s="287"/>
      <c r="C11" s="297"/>
      <c r="D11" s="297"/>
      <c r="E11" s="297"/>
      <c r="F11" s="297"/>
      <c r="G11" s="297"/>
      <c r="H11" s="297"/>
      <c r="I11" s="297"/>
      <c r="J11" s="332"/>
      <c r="K11" s="62"/>
    </row>
    <row r="12" spans="1:12" ht="15">
      <c r="A12" s="1"/>
      <c r="B12" s="288"/>
      <c r="C12" s="298"/>
      <c r="D12" s="298"/>
      <c r="E12" s="298"/>
      <c r="F12" s="298"/>
      <c r="G12" s="298"/>
      <c r="H12" s="298"/>
      <c r="I12" s="298"/>
      <c r="J12" s="333"/>
      <c r="K12" s="338"/>
      <c r="L12" s="270"/>
    </row>
    <row r="13" spans="1:12" ht="12.75" customHeight="1">
      <c r="A13" s="1"/>
      <c r="B13" s="289"/>
      <c r="C13" s="299" t="s">
        <v>123</v>
      </c>
      <c r="D13" s="299"/>
      <c r="E13" s="315">
        <v>93458591.12</v>
      </c>
      <c r="F13" s="315">
        <v>26920378.82</v>
      </c>
      <c r="G13" s="315">
        <v>23962926.46</v>
      </c>
      <c r="H13" s="315">
        <v>96416043.48</v>
      </c>
      <c r="I13" s="315">
        <v>2957452.36</v>
      </c>
      <c r="J13" s="39"/>
      <c r="K13" s="339"/>
      <c r="L13" s="270"/>
    </row>
    <row r="14" spans="1:12" ht="15">
      <c r="A14" s="1"/>
      <c r="B14" s="289"/>
      <c r="C14" s="300"/>
      <c r="D14" s="300"/>
      <c r="E14" s="315"/>
      <c r="F14" s="315"/>
      <c r="G14" s="315"/>
      <c r="H14" s="315"/>
      <c r="I14" s="315"/>
      <c r="J14" s="39"/>
      <c r="K14" s="338"/>
      <c r="L14" s="270"/>
    </row>
    <row r="15" spans="1:12" ht="12.75" customHeight="1">
      <c r="A15" s="1"/>
      <c r="B15" s="290"/>
      <c r="C15" s="269" t="s">
        <v>124</v>
      </c>
      <c r="D15" s="269"/>
      <c r="E15" s="315">
        <v>2633702.7</v>
      </c>
      <c r="F15" s="315">
        <v>26616174.02</v>
      </c>
      <c r="G15" s="315">
        <v>23962926.46</v>
      </c>
      <c r="H15" s="315">
        <v>5286950.26</v>
      </c>
      <c r="I15" s="315">
        <v>2653247.56</v>
      </c>
      <c r="J15" s="334"/>
      <c r="K15" s="339"/>
      <c r="L15" s="341"/>
    </row>
    <row r="16" spans="1:12" ht="15">
      <c r="A16" s="1"/>
      <c r="B16" s="291"/>
      <c r="C16" s="18"/>
      <c r="D16" s="18"/>
      <c r="E16" s="316"/>
      <c r="F16" s="316"/>
      <c r="G16" s="316"/>
      <c r="H16" s="316"/>
      <c r="I16" s="316"/>
      <c r="J16" s="335"/>
      <c r="K16" s="338"/>
      <c r="L16" s="341"/>
    </row>
    <row r="17" spans="1:14" ht="12.75" customHeight="1">
      <c r="A17" s="1"/>
      <c r="B17" s="291"/>
      <c r="C17" s="301" t="s">
        <v>125</v>
      </c>
      <c r="D17" s="301"/>
      <c r="E17" s="317">
        <v>2485139.33</v>
      </c>
      <c r="F17" s="317">
        <v>13266235.94</v>
      </c>
      <c r="G17" s="317">
        <v>10612070.6</v>
      </c>
      <c r="H17" s="325">
        <v>5139304.67</v>
      </c>
      <c r="I17" s="325">
        <v>2654165.34</v>
      </c>
      <c r="J17" s="335"/>
      <c r="K17" s="340"/>
      <c r="L17" s="342"/>
      <c r="N17" s="326"/>
    </row>
    <row r="18" spans="1:12" ht="12.75" customHeight="1">
      <c r="A18" s="1"/>
      <c r="B18" s="291"/>
      <c r="C18" s="301" t="s">
        <v>126</v>
      </c>
      <c r="D18" s="301"/>
      <c r="E18" s="317">
        <v>148563.37</v>
      </c>
      <c r="F18" s="317">
        <v>13259726.64</v>
      </c>
      <c r="G18" s="317">
        <v>13260644.42</v>
      </c>
      <c r="H18" s="325">
        <v>147645.59</v>
      </c>
      <c r="I18" s="325">
        <v>-917.78</v>
      </c>
      <c r="J18" s="335"/>
      <c r="K18" s="340"/>
      <c r="L18" s="342"/>
    </row>
    <row r="19" spans="1:12" ht="12.75" customHeight="1">
      <c r="A19" s="1"/>
      <c r="B19" s="291"/>
      <c r="C19" s="301" t="s">
        <v>127</v>
      </c>
      <c r="D19" s="301"/>
      <c r="E19" s="317">
        <v>0</v>
      </c>
      <c r="F19" s="317">
        <v>90211.44</v>
      </c>
      <c r="G19" s="317">
        <v>90211.44</v>
      </c>
      <c r="H19" s="325">
        <v>0</v>
      </c>
      <c r="I19" s="325">
        <v>0</v>
      </c>
      <c r="J19" s="335"/>
      <c r="K19" s="340"/>
      <c r="L19" s="342"/>
    </row>
    <row r="20" spans="1:14" ht="12.75" customHeight="1">
      <c r="A20" s="1"/>
      <c r="B20" s="291"/>
      <c r="C20" s="301" t="s">
        <v>128</v>
      </c>
      <c r="D20" s="301"/>
      <c r="E20" s="317">
        <v>0</v>
      </c>
      <c r="F20" s="317">
        <v>0</v>
      </c>
      <c r="G20" s="317">
        <v>0</v>
      </c>
      <c r="H20" s="325">
        <v>0</v>
      </c>
      <c r="I20" s="325">
        <v>0</v>
      </c>
      <c r="J20" s="335"/>
      <c r="K20" s="340"/>
      <c r="L20" s="341"/>
      <c r="N20" s="326"/>
    </row>
    <row r="21" spans="1:14" ht="12.75" customHeight="1">
      <c r="A21" s="1"/>
      <c r="B21" s="291"/>
      <c r="C21" s="301" t="s">
        <v>129</v>
      </c>
      <c r="D21" s="301"/>
      <c r="E21" s="317">
        <v>0</v>
      </c>
      <c r="F21" s="317">
        <v>0</v>
      </c>
      <c r="G21" s="317">
        <v>0</v>
      </c>
      <c r="H21" s="325">
        <v>0</v>
      </c>
      <c r="I21" s="325">
        <v>0</v>
      </c>
      <c r="J21" s="335"/>
      <c r="K21" s="340"/>
      <c r="L21" s="342"/>
      <c r="N21" s="326"/>
    </row>
    <row r="22" spans="1:12" ht="12.75" customHeight="1">
      <c r="A22" s="1"/>
      <c r="B22" s="291"/>
      <c r="C22" s="301" t="s">
        <v>130</v>
      </c>
      <c r="D22" s="301"/>
      <c r="E22" s="317">
        <v>0</v>
      </c>
      <c r="F22" s="317">
        <v>0</v>
      </c>
      <c r="G22" s="317">
        <v>0</v>
      </c>
      <c r="H22" s="325">
        <v>0</v>
      </c>
      <c r="I22" s="325">
        <v>0</v>
      </c>
      <c r="J22" s="335"/>
      <c r="K22" s="338"/>
      <c r="L22" s="341"/>
    </row>
    <row r="23" spans="1:12" ht="12.75" customHeight="1">
      <c r="A23" s="1"/>
      <c r="B23" s="291"/>
      <c r="C23" s="301" t="s">
        <v>131</v>
      </c>
      <c r="D23" s="301"/>
      <c r="E23" s="317">
        <v>0</v>
      </c>
      <c r="F23" s="317">
        <v>0</v>
      </c>
      <c r="G23" s="317">
        <v>0</v>
      </c>
      <c r="H23" s="325">
        <v>0</v>
      </c>
      <c r="I23" s="325">
        <v>0</v>
      </c>
      <c r="J23" s="335"/>
      <c r="K23" s="62"/>
      <c r="L23" s="342"/>
    </row>
    <row r="24" spans="1:12" ht="12.75" customHeight="1">
      <c r="A24" s="1"/>
      <c r="B24" s="291"/>
      <c r="C24" s="302"/>
      <c r="D24" s="302"/>
      <c r="E24" s="316"/>
      <c r="F24" s="316"/>
      <c r="G24" s="316"/>
      <c r="H24" s="316"/>
      <c r="I24" s="316"/>
      <c r="J24" s="335"/>
      <c r="K24" s="62"/>
      <c r="L24" s="343"/>
    </row>
    <row r="25" spans="1:12" ht="12.75" customHeight="1">
      <c r="A25" s="1"/>
      <c r="B25" s="290"/>
      <c r="C25" s="269" t="s">
        <v>133</v>
      </c>
      <c r="D25" s="269"/>
      <c r="E25" s="315">
        <v>90824888.42</v>
      </c>
      <c r="F25" s="315">
        <v>304204.8</v>
      </c>
      <c r="G25" s="315">
        <v>0</v>
      </c>
      <c r="H25" s="315">
        <v>91129093.22</v>
      </c>
      <c r="I25" s="315">
        <v>304204.8</v>
      </c>
      <c r="J25" s="334"/>
      <c r="K25" s="339"/>
      <c r="L25" s="341"/>
    </row>
    <row r="26" spans="1:12" ht="12.75" customHeight="1">
      <c r="A26" s="1"/>
      <c r="B26" s="291"/>
      <c r="C26" s="18"/>
      <c r="D26" s="302"/>
      <c r="E26" s="316"/>
      <c r="F26" s="316"/>
      <c r="G26" s="316"/>
      <c r="H26" s="316"/>
      <c r="I26" s="316"/>
      <c r="J26" s="335"/>
      <c r="K26" s="62"/>
      <c r="L26" s="341"/>
    </row>
    <row r="27" spans="1:12" ht="12.75" customHeight="1">
      <c r="A27" s="1"/>
      <c r="B27" s="291"/>
      <c r="C27" s="301" t="s">
        <v>134</v>
      </c>
      <c r="D27" s="301"/>
      <c r="E27" s="317">
        <v>0</v>
      </c>
      <c r="F27" s="317">
        <v>0</v>
      </c>
      <c r="G27" s="317">
        <v>0</v>
      </c>
      <c r="H27" s="325">
        <v>0</v>
      </c>
      <c r="I27" s="325">
        <v>0</v>
      </c>
      <c r="J27" s="335"/>
      <c r="K27" s="62"/>
      <c r="L27" s="341"/>
    </row>
    <row r="28" spans="1:12" ht="12.75" customHeight="1">
      <c r="A28" s="1"/>
      <c r="B28" s="291"/>
      <c r="C28" s="301" t="s">
        <v>135</v>
      </c>
      <c r="D28" s="301"/>
      <c r="E28" s="317">
        <v>0</v>
      </c>
      <c r="F28" s="317">
        <v>0</v>
      </c>
      <c r="G28" s="317">
        <v>0</v>
      </c>
      <c r="H28" s="325">
        <v>0</v>
      </c>
      <c r="I28" s="325">
        <v>0</v>
      </c>
      <c r="J28" s="335"/>
      <c r="K28" s="62"/>
      <c r="L28" s="341"/>
    </row>
    <row r="29" spans="1:12" ht="12.75" customHeight="1">
      <c r="A29" s="1"/>
      <c r="B29" s="291"/>
      <c r="C29" s="301" t="s">
        <v>136</v>
      </c>
      <c r="D29" s="301"/>
      <c r="E29" s="317">
        <v>80049470.16</v>
      </c>
      <c r="F29" s="317">
        <v>300704.8</v>
      </c>
      <c r="G29" s="317">
        <v>0</v>
      </c>
      <c r="H29" s="325">
        <v>80350174.96</v>
      </c>
      <c r="I29" s="325">
        <v>300704.8</v>
      </c>
      <c r="J29" s="335"/>
      <c r="K29" s="340"/>
      <c r="L29" s="342"/>
    </row>
    <row r="30" spans="1:12" ht="12.75" customHeight="1">
      <c r="A30" s="1"/>
      <c r="B30" s="291"/>
      <c r="C30" s="301" t="s">
        <v>229</v>
      </c>
      <c r="D30" s="301"/>
      <c r="E30" s="317">
        <v>14840397.53</v>
      </c>
      <c r="F30" s="317">
        <v>3500</v>
      </c>
      <c r="G30" s="317">
        <v>0</v>
      </c>
      <c r="H30" s="325">
        <v>14843897.53</v>
      </c>
      <c r="I30" s="325">
        <v>3500</v>
      </c>
      <c r="J30" s="335"/>
      <c r="K30" s="340"/>
      <c r="L30" s="342"/>
    </row>
    <row r="31" spans="1:12" ht="12.75" customHeight="1">
      <c r="A31" s="1"/>
      <c r="B31" s="291"/>
      <c r="C31" s="301" t="s">
        <v>138</v>
      </c>
      <c r="D31" s="301"/>
      <c r="E31" s="317">
        <v>174000</v>
      </c>
      <c r="F31" s="317">
        <v>0</v>
      </c>
      <c r="G31" s="317">
        <v>0</v>
      </c>
      <c r="H31" s="325">
        <v>174000</v>
      </c>
      <c r="I31" s="325">
        <v>0</v>
      </c>
      <c r="J31" s="335"/>
      <c r="K31" s="340"/>
      <c r="L31" s="341"/>
    </row>
    <row r="32" spans="1:12" ht="12.75" customHeight="1">
      <c r="A32" s="1"/>
      <c r="B32" s="291"/>
      <c r="C32" s="301" t="s">
        <v>139</v>
      </c>
      <c r="D32" s="301"/>
      <c r="E32" s="317">
        <v>-4238979.27</v>
      </c>
      <c r="F32" s="317">
        <v>0</v>
      </c>
      <c r="G32" s="317">
        <v>0</v>
      </c>
      <c r="H32" s="325">
        <v>-4238979.27</v>
      </c>
      <c r="I32" s="325">
        <v>0</v>
      </c>
      <c r="J32" s="335"/>
      <c r="K32" s="340"/>
      <c r="L32" s="342"/>
    </row>
    <row r="33" spans="1:12" ht="12.75" customHeight="1">
      <c r="A33" s="1"/>
      <c r="B33" s="291"/>
      <c r="C33" s="301" t="s">
        <v>140</v>
      </c>
      <c r="D33" s="301"/>
      <c r="E33" s="317">
        <v>0</v>
      </c>
      <c r="F33" s="317">
        <v>0</v>
      </c>
      <c r="G33" s="317">
        <v>0</v>
      </c>
      <c r="H33" s="325">
        <v>0</v>
      </c>
      <c r="I33" s="325">
        <v>0</v>
      </c>
      <c r="J33" s="335"/>
      <c r="K33" s="62"/>
      <c r="L33" s="341"/>
    </row>
    <row r="34" spans="1:12" ht="12.75" customHeight="1">
      <c r="A34" s="1"/>
      <c r="B34" s="291"/>
      <c r="C34" s="301" t="s">
        <v>141</v>
      </c>
      <c r="D34" s="301"/>
      <c r="E34" s="317">
        <v>0</v>
      </c>
      <c r="F34" s="317">
        <v>0</v>
      </c>
      <c r="G34" s="317">
        <v>0</v>
      </c>
      <c r="H34" s="325">
        <v>0</v>
      </c>
      <c r="I34" s="325">
        <v>0</v>
      </c>
      <c r="J34" s="335"/>
      <c r="K34" s="62"/>
      <c r="L34" s="341"/>
    </row>
    <row r="35" spans="1:12" ht="12.75" customHeight="1">
      <c r="A35" s="1"/>
      <c r="B35" s="291"/>
      <c r="C35" s="301" t="s">
        <v>142</v>
      </c>
      <c r="D35" s="301"/>
      <c r="E35" s="317">
        <v>0</v>
      </c>
      <c r="F35" s="317">
        <v>0</v>
      </c>
      <c r="G35" s="317">
        <v>0</v>
      </c>
      <c r="H35" s="325">
        <v>0</v>
      </c>
      <c r="I35" s="325">
        <v>0</v>
      </c>
      <c r="J35" s="335"/>
      <c r="K35" s="62"/>
      <c r="L35" s="343"/>
    </row>
    <row r="36" spans="1:12" ht="12.75" customHeight="1">
      <c r="A36" s="1"/>
      <c r="B36" s="291"/>
      <c r="C36" s="302"/>
      <c r="D36" s="302"/>
      <c r="E36" s="318"/>
      <c r="F36" s="318"/>
      <c r="G36" s="318"/>
      <c r="H36" s="318"/>
      <c r="I36" s="318"/>
      <c r="J36" s="335"/>
      <c r="K36" s="62"/>
      <c r="L36" s="341"/>
    </row>
    <row r="37" spans="1:11" ht="12.75" customHeight="1">
      <c r="A37" s="1"/>
      <c r="B37" s="292"/>
      <c r="C37" s="303"/>
      <c r="D37" s="303"/>
      <c r="E37" s="303"/>
      <c r="F37" s="303"/>
      <c r="G37" s="303"/>
      <c r="H37" s="303"/>
      <c r="I37" s="303"/>
      <c r="J37" s="336"/>
      <c r="K37" s="62"/>
    </row>
    <row r="38" spans="2:10" ht="3.75" customHeight="1">
      <c r="B38" s="293"/>
      <c r="C38" s="304"/>
      <c r="D38" s="311"/>
      <c r="E38" s="121"/>
      <c r="F38" s="293"/>
      <c r="G38" s="293"/>
      <c r="H38" s="293"/>
      <c r="I38" s="293"/>
      <c r="J38" s="293"/>
    </row>
    <row r="39" spans="2:18" ht="12.75" customHeight="1">
      <c r="B39" s="270"/>
      <c r="C39" s="305" t="s">
        <v>22</v>
      </c>
      <c r="D39" s="305"/>
      <c r="E39" s="305"/>
      <c r="F39" s="305"/>
      <c r="G39" s="305"/>
      <c r="H39" s="305"/>
      <c r="I39" s="305"/>
      <c r="J39" s="262"/>
      <c r="K39" s="262"/>
      <c r="L39" s="270"/>
      <c r="M39" s="270"/>
      <c r="N39" s="270"/>
      <c r="O39" s="270"/>
      <c r="P39" s="270"/>
      <c r="Q39" s="270"/>
      <c r="R39" s="270"/>
    </row>
    <row r="40" spans="2:18" ht="12.75" customHeight="1">
      <c r="B40" s="270"/>
      <c r="C40" s="262"/>
      <c r="D40" s="312"/>
      <c r="E40" s="319"/>
      <c r="F40" s="319"/>
      <c r="G40" s="270"/>
      <c r="H40" s="145"/>
      <c r="I40" s="312"/>
      <c r="J40" s="319"/>
      <c r="K40" s="319"/>
      <c r="L40" s="270"/>
      <c r="M40" s="270"/>
      <c r="N40" s="270"/>
      <c r="O40" s="270"/>
      <c r="P40" s="270"/>
      <c r="Q40" s="270"/>
      <c r="R40" s="270"/>
    </row>
    <row r="41" spans="3:11" ht="15">
      <c r="C41" s="306"/>
      <c r="D41" s="306"/>
      <c r="E41" s="319"/>
      <c r="F41" s="322"/>
      <c r="G41" s="324"/>
      <c r="H41" s="324"/>
      <c r="I41" s="322"/>
      <c r="J41" s="319"/>
      <c r="K41" s="319"/>
    </row>
    <row r="42" spans="2:11" ht="15">
      <c r="B42" s="163"/>
      <c r="C42" s="93"/>
      <c r="D42" s="188"/>
      <c r="E42" s="95"/>
      <c r="F42" s="105"/>
      <c r="G42" s="91"/>
      <c r="H42" s="139"/>
      <c r="I42" s="139"/>
      <c r="J42" s="105"/>
      <c r="K42" s="105"/>
    </row>
    <row r="43" spans="2:11" ht="12" customHeight="1">
      <c r="B43" s="163"/>
      <c r="C43" s="133"/>
      <c r="D43" s="189" t="s">
        <v>7</v>
      </c>
      <c r="E43" s="320"/>
      <c r="F43" s="228"/>
      <c r="G43" s="140" t="s">
        <v>9</v>
      </c>
      <c r="H43" s="140"/>
      <c r="I43" s="140"/>
      <c r="J43" s="114"/>
      <c r="K43" s="105"/>
    </row>
    <row r="44" spans="2:11" ht="15">
      <c r="B44" s="163"/>
      <c r="C44" s="134"/>
      <c r="D44" s="190" t="s">
        <v>8</v>
      </c>
      <c r="E44" s="198"/>
      <c r="F44" s="228"/>
      <c r="G44" s="82" t="s">
        <v>10</v>
      </c>
      <c r="H44" s="82"/>
      <c r="I44" s="82"/>
      <c r="J44" s="114"/>
      <c r="K44" s="105"/>
    </row>
    <row r="45" spans="5:8" ht="15">
      <c r="E45" s="321"/>
      <c r="H45" s="326"/>
    </row>
    <row r="46" ht="12.75" customHeight="1">
      <c r="H46" s="327"/>
    </row>
    <row r="48" ht="12.75" customHeight="1">
      <c r="L48" s="327"/>
    </row>
    <row r="55" ht="12.75" customHeight="1">
      <c r="L55" s="327"/>
    </row>
  </sheetData>
  <sheetProtection/>
  <mergeCells count="38">
    <mergeCell ref="G43:I43"/>
    <mergeCell ref="C34:D34"/>
    <mergeCell ref="C29:D29"/>
    <mergeCell ref="C30:D30"/>
    <mergeCell ref="C31:D31"/>
    <mergeCell ref="C28:D28"/>
    <mergeCell ref="C27:D27"/>
    <mergeCell ref="G44:I44"/>
    <mergeCell ref="C32:D32"/>
    <mergeCell ref="C33:D33"/>
    <mergeCell ref="C35:D35"/>
    <mergeCell ref="B37:J37"/>
    <mergeCell ref="C39:I39"/>
    <mergeCell ref="C41:D41"/>
    <mergeCell ref="G41:H41"/>
    <mergeCell ref="H42:I42"/>
    <mergeCell ref="C19:D19"/>
    <mergeCell ref="C20:D20"/>
    <mergeCell ref="C21:D21"/>
    <mergeCell ref="C22:D22"/>
    <mergeCell ref="C23:D23"/>
    <mergeCell ref="C25:D25"/>
    <mergeCell ref="C9:D10"/>
    <mergeCell ref="B11:J11"/>
    <mergeCell ref="C13:D13"/>
    <mergeCell ref="C15:D15"/>
    <mergeCell ref="C17:D17"/>
    <mergeCell ref="C18:D18"/>
    <mergeCell ref="B12:J12"/>
    <mergeCell ref="D5:H5"/>
    <mergeCell ref="B8:J8"/>
    <mergeCell ref="D1:F1"/>
    <mergeCell ref="G1:I1"/>
    <mergeCell ref="D2:H2"/>
    <mergeCell ref="D3:H3"/>
    <mergeCell ref="D6:H6"/>
    <mergeCell ref="D7:H7"/>
    <mergeCell ref="D4:H4"/>
  </mergeCells>
  <printOptions/>
  <pageMargins left="0.75" right="0.75" top="1" bottom="1" header="0.5" footer="0.5"/>
  <pageSetup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="60" zoomScalePageLayoutView="0" workbookViewId="0" topLeftCell="A1">
      <selection activeCell="D3" sqref="D3:I3"/>
    </sheetView>
  </sheetViews>
  <sheetFormatPr defaultColWidth="11.421875" defaultRowHeight="15"/>
  <cols>
    <col min="1" max="1" width="7.57421875" style="0" customWidth="1"/>
    <col min="2" max="2" width="4.8515625" style="0" customWidth="1"/>
    <col min="3" max="3" width="14.57421875" style="0" customWidth="1"/>
    <col min="4" max="4" width="18.8515625" style="0" customWidth="1"/>
    <col min="5" max="5" width="28.57421875" style="0" customWidth="1"/>
    <col min="6" max="6" width="3.421875" style="0" customWidth="1"/>
    <col min="7" max="8" width="23.140625" style="0" customWidth="1"/>
    <col min="9" max="9" width="20.7109375" style="0" customWidth="1"/>
    <col min="10" max="10" width="20.8515625" style="0" customWidth="1"/>
    <col min="11" max="12" width="3.7109375" style="0" customWidth="1"/>
    <col min="13" max="13" width="13.57421875" style="0" hidden="1" customWidth="1"/>
    <col min="14" max="14" width="15.28125" style="0" hidden="1" customWidth="1"/>
  </cols>
  <sheetData>
    <row r="1" spans="4:9" ht="15.75" customHeight="1">
      <c r="D1" s="359" t="s">
        <v>0</v>
      </c>
      <c r="E1" s="359"/>
      <c r="F1" s="359"/>
      <c r="G1" s="359"/>
      <c r="H1" s="359"/>
      <c r="I1" s="359"/>
    </row>
    <row r="2" spans="2:19" ht="15.75">
      <c r="B2" s="344"/>
      <c r="C2" s="352"/>
      <c r="D2" s="359"/>
      <c r="E2" s="359"/>
      <c r="F2" s="359"/>
      <c r="G2" s="359"/>
      <c r="H2" s="359"/>
      <c r="I2" s="359"/>
      <c r="J2" s="376"/>
      <c r="K2" s="344"/>
      <c r="L2" s="344"/>
      <c r="M2" s="270"/>
      <c r="R2" s="270"/>
      <c r="S2" s="270"/>
    </row>
    <row r="3" spans="3:12" ht="15.75" customHeight="1">
      <c r="C3" s="294"/>
      <c r="D3" s="599" t="s">
        <v>249</v>
      </c>
      <c r="E3" s="359"/>
      <c r="F3" s="359"/>
      <c r="G3" s="359"/>
      <c r="H3" s="359"/>
      <c r="I3" s="359"/>
      <c r="J3" s="328"/>
      <c r="K3" s="294"/>
      <c r="L3" s="294"/>
    </row>
    <row r="4" spans="3:12" ht="12.75" customHeight="1">
      <c r="C4" s="294"/>
      <c r="D4" s="310" t="s">
        <v>2</v>
      </c>
      <c r="E4" s="310"/>
      <c r="F4" s="310"/>
      <c r="G4" s="310"/>
      <c r="H4" s="310"/>
      <c r="I4" s="310"/>
      <c r="J4" s="328"/>
      <c r="K4" s="294"/>
      <c r="L4" s="294"/>
    </row>
    <row r="5" spans="3:12" ht="12.75" customHeight="1">
      <c r="C5" s="294"/>
      <c r="D5" s="308" t="s">
        <v>3</v>
      </c>
      <c r="E5" s="308"/>
      <c r="F5" s="308"/>
      <c r="G5" s="308"/>
      <c r="H5" s="308"/>
      <c r="I5" s="308"/>
      <c r="J5" s="328"/>
      <c r="K5" s="294"/>
      <c r="L5" s="294"/>
    </row>
    <row r="6" spans="2:12" ht="6" customHeight="1">
      <c r="B6" s="345"/>
      <c r="C6" s="353"/>
      <c r="D6" s="353"/>
      <c r="E6" s="361"/>
      <c r="F6" s="361"/>
      <c r="G6" s="361"/>
      <c r="H6" s="361"/>
      <c r="I6" s="361"/>
      <c r="J6" s="361"/>
      <c r="K6" s="378"/>
      <c r="L6" s="378"/>
    </row>
    <row r="7" spans="2:12" ht="3.75" customHeight="1">
      <c r="B7" s="346"/>
      <c r="C7" s="284"/>
      <c r="D7" s="284"/>
      <c r="E7" s="284"/>
      <c r="F7" s="284"/>
      <c r="G7" s="284"/>
      <c r="H7" s="284"/>
      <c r="I7" s="284"/>
      <c r="J7" s="284"/>
      <c r="K7" s="284"/>
      <c r="L7" s="345"/>
    </row>
    <row r="8" spans="1:12" ht="37.5" customHeight="1">
      <c r="A8" s="1"/>
      <c r="B8" s="347"/>
      <c r="C8" s="176" t="s">
        <v>238</v>
      </c>
      <c r="D8" s="176"/>
      <c r="E8" s="176"/>
      <c r="F8" s="362"/>
      <c r="G8" s="362" t="s">
        <v>255</v>
      </c>
      <c r="H8" s="362" t="s">
        <v>256</v>
      </c>
      <c r="I8" s="372" t="s">
        <v>257</v>
      </c>
      <c r="J8" s="377" t="s">
        <v>258</v>
      </c>
      <c r="K8" s="379"/>
      <c r="L8" s="386"/>
    </row>
    <row r="9" spans="1:12" ht="12.75" customHeight="1">
      <c r="A9" s="1"/>
      <c r="B9" s="348"/>
      <c r="C9" s="297"/>
      <c r="D9" s="297"/>
      <c r="E9" s="297"/>
      <c r="F9" s="297"/>
      <c r="G9" s="297"/>
      <c r="H9" s="297"/>
      <c r="I9" s="297"/>
      <c r="J9" s="297"/>
      <c r="K9" s="332"/>
      <c r="L9" s="387"/>
    </row>
    <row r="10" spans="1:12" ht="12.75" customHeight="1">
      <c r="A10" s="1"/>
      <c r="B10" s="70"/>
      <c r="C10" s="298"/>
      <c r="D10" s="298"/>
      <c r="E10" s="298"/>
      <c r="F10" s="298"/>
      <c r="G10" s="298"/>
      <c r="H10" s="298"/>
      <c r="I10" s="298"/>
      <c r="J10" s="298"/>
      <c r="K10" s="333"/>
      <c r="L10" s="388"/>
    </row>
    <row r="11" spans="1:12" ht="12.75" customHeight="1">
      <c r="A11" s="1"/>
      <c r="B11" s="70"/>
      <c r="C11" s="249" t="s">
        <v>239</v>
      </c>
      <c r="D11" s="249"/>
      <c r="E11" s="249"/>
      <c r="F11" s="252"/>
      <c r="G11" s="252"/>
      <c r="H11" s="252"/>
      <c r="I11" s="373"/>
      <c r="J11" s="272"/>
      <c r="K11" s="380"/>
      <c r="L11" s="389"/>
    </row>
    <row r="12" spans="1:12" ht="12.75" customHeight="1">
      <c r="A12" s="1"/>
      <c r="B12" s="349"/>
      <c r="C12" s="298" t="s">
        <v>240</v>
      </c>
      <c r="D12" s="298"/>
      <c r="E12" s="298"/>
      <c r="F12" s="252"/>
      <c r="G12" s="252"/>
      <c r="H12" s="252"/>
      <c r="I12" s="272"/>
      <c r="J12" s="272"/>
      <c r="K12" s="381"/>
      <c r="L12" s="390"/>
    </row>
    <row r="13" spans="1:12" ht="12.75" customHeight="1">
      <c r="A13" s="1"/>
      <c r="B13" s="349"/>
      <c r="C13" s="249" t="s">
        <v>241</v>
      </c>
      <c r="D13" s="249"/>
      <c r="E13" s="249"/>
      <c r="F13" s="252"/>
      <c r="G13" s="366"/>
      <c r="H13" s="366"/>
      <c r="I13" s="374"/>
      <c r="J13" s="374"/>
      <c r="K13" s="382"/>
      <c r="L13" s="391"/>
    </row>
    <row r="14" spans="1:12" ht="12.75" customHeight="1">
      <c r="A14" s="1"/>
      <c r="B14" s="338"/>
      <c r="C14" s="354"/>
      <c r="D14" s="28" t="s">
        <v>250</v>
      </c>
      <c r="E14" s="28"/>
      <c r="F14" s="252"/>
      <c r="G14" s="317"/>
      <c r="H14" s="317"/>
      <c r="I14" s="317">
        <v>0</v>
      </c>
      <c r="J14" s="317">
        <v>0</v>
      </c>
      <c r="K14" s="383"/>
      <c r="L14" s="392"/>
    </row>
    <row r="15" spans="1:12" ht="12.75" customHeight="1">
      <c r="A15" s="1"/>
      <c r="B15" s="338"/>
      <c r="C15" s="354"/>
      <c r="D15" s="28" t="s">
        <v>251</v>
      </c>
      <c r="E15" s="28"/>
      <c r="F15" s="252"/>
      <c r="G15" s="317"/>
      <c r="H15" s="317"/>
      <c r="I15" s="317">
        <v>0</v>
      </c>
      <c r="J15" s="317">
        <v>0</v>
      </c>
      <c r="K15" s="383"/>
      <c r="L15" s="392"/>
    </row>
    <row r="16" spans="1:12" ht="12.75" customHeight="1">
      <c r="A16" s="1"/>
      <c r="B16" s="338"/>
      <c r="C16" s="354"/>
      <c r="D16" s="28" t="s">
        <v>252</v>
      </c>
      <c r="E16" s="28"/>
      <c r="F16" s="252"/>
      <c r="G16" s="317"/>
      <c r="H16" s="317"/>
      <c r="I16" s="317">
        <v>0</v>
      </c>
      <c r="J16" s="317">
        <v>0</v>
      </c>
      <c r="K16" s="383"/>
      <c r="L16" s="392"/>
    </row>
    <row r="17" spans="1:12" ht="12.75" customHeight="1">
      <c r="A17" s="1"/>
      <c r="B17" s="338"/>
      <c r="C17" s="354"/>
      <c r="D17" s="354"/>
      <c r="E17" s="262"/>
      <c r="F17" s="252"/>
      <c r="G17" s="367"/>
      <c r="H17" s="367"/>
      <c r="I17" s="367"/>
      <c r="J17" s="367"/>
      <c r="K17" s="383"/>
      <c r="L17" s="392"/>
    </row>
    <row r="18" spans="1:12" ht="12.75" customHeight="1">
      <c r="A18" s="1"/>
      <c r="B18" s="349"/>
      <c r="C18" s="249" t="s">
        <v>242</v>
      </c>
      <c r="D18" s="249"/>
      <c r="E18" s="249"/>
      <c r="F18" s="252"/>
      <c r="G18" s="367"/>
      <c r="H18" s="367"/>
      <c r="I18" s="282"/>
      <c r="J18" s="282"/>
      <c r="K18" s="382"/>
      <c r="L18" s="391"/>
    </row>
    <row r="19" spans="1:12" ht="12.75" customHeight="1">
      <c r="A19" s="1"/>
      <c r="B19" s="338"/>
      <c r="C19" s="354"/>
      <c r="D19" s="28" t="s">
        <v>253</v>
      </c>
      <c r="E19" s="28"/>
      <c r="F19" s="252"/>
      <c r="G19" s="317"/>
      <c r="H19" s="317"/>
      <c r="I19" s="317">
        <v>0</v>
      </c>
      <c r="J19" s="317">
        <v>0</v>
      </c>
      <c r="K19" s="383"/>
      <c r="L19" s="392"/>
    </row>
    <row r="20" spans="1:12" ht="12.75" customHeight="1">
      <c r="A20" s="1"/>
      <c r="B20" s="338"/>
      <c r="C20" s="354"/>
      <c r="D20" s="28" t="s">
        <v>254</v>
      </c>
      <c r="E20" s="28"/>
      <c r="F20" s="252"/>
      <c r="G20" s="317"/>
      <c r="H20" s="317"/>
      <c r="I20" s="317">
        <v>0</v>
      </c>
      <c r="J20" s="317">
        <v>0</v>
      </c>
      <c r="K20" s="383"/>
      <c r="L20" s="392"/>
    </row>
    <row r="21" spans="1:12" ht="12.75" customHeight="1">
      <c r="A21" s="1"/>
      <c r="B21" s="338"/>
      <c r="C21" s="354"/>
      <c r="D21" s="28" t="s">
        <v>251</v>
      </c>
      <c r="E21" s="28"/>
      <c r="F21" s="252"/>
      <c r="G21" s="317"/>
      <c r="H21" s="317"/>
      <c r="I21" s="317">
        <v>0</v>
      </c>
      <c r="J21" s="317">
        <v>0</v>
      </c>
      <c r="K21" s="383"/>
      <c r="L21" s="392"/>
    </row>
    <row r="22" spans="1:12" ht="12.75" customHeight="1">
      <c r="A22" s="1"/>
      <c r="B22" s="338"/>
      <c r="C22" s="18"/>
      <c r="D22" s="28" t="s">
        <v>252</v>
      </c>
      <c r="E22" s="28"/>
      <c r="F22" s="252"/>
      <c r="G22" s="317"/>
      <c r="H22" s="317"/>
      <c r="I22" s="317">
        <v>0</v>
      </c>
      <c r="J22" s="317">
        <v>0</v>
      </c>
      <c r="K22" s="383"/>
      <c r="L22" s="392"/>
    </row>
    <row r="23" spans="1:12" ht="12.75" customHeight="1">
      <c r="A23" s="1"/>
      <c r="B23" s="338"/>
      <c r="C23" s="354"/>
      <c r="D23" s="354"/>
      <c r="E23" s="262"/>
      <c r="F23" s="252"/>
      <c r="G23" s="282"/>
      <c r="H23" s="282"/>
      <c r="I23" s="282"/>
      <c r="J23" s="282"/>
      <c r="K23" s="383"/>
      <c r="L23" s="392"/>
    </row>
    <row r="24" spans="1:12" ht="12.75" customHeight="1">
      <c r="A24" s="1"/>
      <c r="B24" s="350"/>
      <c r="C24" s="355" t="s">
        <v>243</v>
      </c>
      <c r="D24" s="355"/>
      <c r="E24" s="355"/>
      <c r="F24" s="363"/>
      <c r="G24" s="368"/>
      <c r="H24" s="368"/>
      <c r="I24" s="370">
        <f>SUM(I14:I22)</f>
        <v>0</v>
      </c>
      <c r="J24" s="370">
        <f>SUM(J14:J22)</f>
        <v>0</v>
      </c>
      <c r="K24" s="384"/>
      <c r="L24" s="393"/>
    </row>
    <row r="25" spans="1:12" ht="12.75" customHeight="1">
      <c r="A25" s="1"/>
      <c r="B25" s="349"/>
      <c r="C25" s="354"/>
      <c r="D25" s="354"/>
      <c r="E25" s="268"/>
      <c r="F25" s="252"/>
      <c r="G25" s="282"/>
      <c r="H25" s="282"/>
      <c r="I25" s="282"/>
      <c r="J25" s="282"/>
      <c r="K25" s="382"/>
      <c r="L25" s="391"/>
    </row>
    <row r="26" spans="1:12" ht="12.75" customHeight="1">
      <c r="A26" s="1"/>
      <c r="B26" s="349"/>
      <c r="C26" s="298" t="s">
        <v>244</v>
      </c>
      <c r="D26" s="298"/>
      <c r="E26" s="298"/>
      <c r="F26" s="252"/>
      <c r="G26" s="282"/>
      <c r="H26" s="282"/>
      <c r="I26" s="282"/>
      <c r="J26" s="282"/>
      <c r="K26" s="382"/>
      <c r="L26" s="391"/>
    </row>
    <row r="27" spans="1:12" ht="12.75" customHeight="1">
      <c r="A27" s="1"/>
      <c r="B27" s="349"/>
      <c r="C27" s="249" t="s">
        <v>241</v>
      </c>
      <c r="D27" s="249"/>
      <c r="E27" s="249"/>
      <c r="F27" s="252"/>
      <c r="G27" s="367"/>
      <c r="H27" s="367"/>
      <c r="I27" s="282"/>
      <c r="J27" s="282"/>
      <c r="K27" s="382"/>
      <c r="L27" s="391"/>
    </row>
    <row r="28" spans="1:12" ht="12.75" customHeight="1">
      <c r="A28" s="1"/>
      <c r="B28" s="338"/>
      <c r="C28" s="354"/>
      <c r="D28" s="28" t="s">
        <v>250</v>
      </c>
      <c r="E28" s="28"/>
      <c r="F28" s="252"/>
      <c r="G28" s="317"/>
      <c r="H28" s="317"/>
      <c r="I28" s="317">
        <v>0</v>
      </c>
      <c r="J28" s="317">
        <v>0</v>
      </c>
      <c r="K28" s="383"/>
      <c r="L28" s="392"/>
    </row>
    <row r="29" spans="1:12" ht="12.75" customHeight="1">
      <c r="A29" s="1"/>
      <c r="B29" s="338"/>
      <c r="C29" s="18"/>
      <c r="D29" s="28" t="s">
        <v>251</v>
      </c>
      <c r="E29" s="28"/>
      <c r="F29" s="18"/>
      <c r="G29" s="317"/>
      <c r="H29" s="317"/>
      <c r="I29" s="317">
        <v>0</v>
      </c>
      <c r="J29" s="317">
        <v>0</v>
      </c>
      <c r="K29" s="383"/>
      <c r="L29" s="392"/>
    </row>
    <row r="30" spans="1:12" ht="12.75" customHeight="1">
      <c r="A30" s="1"/>
      <c r="B30" s="338"/>
      <c r="C30" s="18"/>
      <c r="D30" s="28" t="s">
        <v>252</v>
      </c>
      <c r="E30" s="28"/>
      <c r="F30" s="18"/>
      <c r="G30" s="369"/>
      <c r="H30" s="369"/>
      <c r="I30" s="317">
        <v>0</v>
      </c>
      <c r="J30" s="317">
        <v>0</v>
      </c>
      <c r="K30" s="383"/>
      <c r="L30" s="392"/>
    </row>
    <row r="31" spans="1:12" ht="12.75" customHeight="1">
      <c r="A31" s="1"/>
      <c r="B31" s="338"/>
      <c r="C31" s="354"/>
      <c r="D31" s="354"/>
      <c r="E31" s="262"/>
      <c r="F31" s="252"/>
      <c r="G31" s="282"/>
      <c r="H31" s="282"/>
      <c r="I31" s="282"/>
      <c r="J31" s="282"/>
      <c r="K31" s="383"/>
      <c r="L31" s="392"/>
    </row>
    <row r="32" spans="1:12" ht="12.75" customHeight="1">
      <c r="A32" s="1"/>
      <c r="B32" s="349"/>
      <c r="C32" s="249" t="s">
        <v>242</v>
      </c>
      <c r="D32" s="249"/>
      <c r="E32" s="249"/>
      <c r="F32" s="252"/>
      <c r="G32" s="367"/>
      <c r="H32" s="367"/>
      <c r="I32" s="282"/>
      <c r="J32" s="282"/>
      <c r="K32" s="382"/>
      <c r="L32" s="391"/>
    </row>
    <row r="33" spans="1:12" ht="12.75" customHeight="1">
      <c r="A33" s="1"/>
      <c r="B33" s="338"/>
      <c r="C33" s="354"/>
      <c r="D33" s="28" t="s">
        <v>253</v>
      </c>
      <c r="E33" s="28"/>
      <c r="F33" s="252"/>
      <c r="G33" s="317"/>
      <c r="H33" s="317"/>
      <c r="I33" s="317">
        <v>0</v>
      </c>
      <c r="J33" s="317">
        <v>0</v>
      </c>
      <c r="K33" s="383"/>
      <c r="L33" s="392"/>
    </row>
    <row r="34" spans="1:12" ht="12.75" customHeight="1">
      <c r="A34" s="1"/>
      <c r="B34" s="338"/>
      <c r="C34" s="354"/>
      <c r="D34" s="28" t="s">
        <v>254</v>
      </c>
      <c r="E34" s="28"/>
      <c r="F34" s="252"/>
      <c r="G34" s="317"/>
      <c r="H34" s="317"/>
      <c r="I34" s="317">
        <v>0</v>
      </c>
      <c r="J34" s="317">
        <v>0</v>
      </c>
      <c r="K34" s="383"/>
      <c r="L34" s="392"/>
    </row>
    <row r="35" spans="1:12" ht="12.75" customHeight="1">
      <c r="A35" s="1"/>
      <c r="B35" s="338"/>
      <c r="C35" s="354"/>
      <c r="D35" s="28" t="s">
        <v>251</v>
      </c>
      <c r="E35" s="28"/>
      <c r="F35" s="252"/>
      <c r="G35" s="317"/>
      <c r="H35" s="317"/>
      <c r="I35" s="317">
        <v>0</v>
      </c>
      <c r="J35" s="317">
        <v>0</v>
      </c>
      <c r="K35" s="383"/>
      <c r="L35" s="392"/>
    </row>
    <row r="36" spans="1:12" ht="12.75" customHeight="1">
      <c r="A36" s="1"/>
      <c r="B36" s="338"/>
      <c r="C36" s="252"/>
      <c r="D36" s="28" t="s">
        <v>252</v>
      </c>
      <c r="E36" s="28"/>
      <c r="F36" s="252"/>
      <c r="G36" s="317"/>
      <c r="H36" s="317"/>
      <c r="I36" s="317">
        <v>0</v>
      </c>
      <c r="J36" s="317">
        <v>0</v>
      </c>
      <c r="K36" s="383"/>
      <c r="L36" s="392"/>
    </row>
    <row r="37" spans="1:12" ht="12.75" customHeight="1">
      <c r="A37" s="1"/>
      <c r="B37" s="338"/>
      <c r="C37" s="252"/>
      <c r="D37" s="252"/>
      <c r="E37" s="262"/>
      <c r="F37" s="252"/>
      <c r="G37" s="282"/>
      <c r="H37" s="282"/>
      <c r="I37" s="282"/>
      <c r="J37" s="282"/>
      <c r="K37" s="383"/>
      <c r="L37" s="392"/>
    </row>
    <row r="38" spans="1:12" ht="12.75" customHeight="1">
      <c r="A38" s="1"/>
      <c r="B38" s="350"/>
      <c r="C38" s="355" t="s">
        <v>245</v>
      </c>
      <c r="D38" s="355"/>
      <c r="E38" s="355"/>
      <c r="F38" s="363"/>
      <c r="G38" s="370"/>
      <c r="H38" s="370"/>
      <c r="I38" s="370">
        <f>SUM(I28:I36)</f>
        <v>0</v>
      </c>
      <c r="J38" s="370">
        <f>SUM(J28:J36)</f>
        <v>0</v>
      </c>
      <c r="K38" s="384"/>
      <c r="L38" s="393"/>
    </row>
    <row r="39" spans="1:12" ht="12.75" customHeight="1">
      <c r="A39" s="1"/>
      <c r="B39" s="338"/>
      <c r="C39" s="354"/>
      <c r="D39" s="354"/>
      <c r="E39" s="262"/>
      <c r="F39" s="252"/>
      <c r="G39" s="282"/>
      <c r="H39" s="282"/>
      <c r="I39" s="282"/>
      <c r="J39" s="282"/>
      <c r="K39" s="383"/>
      <c r="L39" s="392"/>
    </row>
    <row r="40" spans="1:13" ht="12.75" customHeight="1">
      <c r="A40" s="1"/>
      <c r="B40" s="338"/>
      <c r="C40" s="249" t="s">
        <v>246</v>
      </c>
      <c r="D40" s="249"/>
      <c r="E40" s="249"/>
      <c r="F40" s="252"/>
      <c r="G40" s="317"/>
      <c r="H40" s="317"/>
      <c r="I40" s="375">
        <v>1599547.64</v>
      </c>
      <c r="J40" s="367">
        <v>786393.39</v>
      </c>
      <c r="K40" s="383"/>
      <c r="L40" s="392"/>
      <c r="M40" s="326"/>
    </row>
    <row r="41" spans="1:12" ht="12.75" customHeight="1">
      <c r="A41" s="1"/>
      <c r="B41" s="338"/>
      <c r="C41" s="354"/>
      <c r="D41" s="354"/>
      <c r="E41" s="262"/>
      <c r="F41" s="252"/>
      <c r="G41" s="282"/>
      <c r="H41" s="282"/>
      <c r="I41" s="282"/>
      <c r="J41" s="282"/>
      <c r="K41" s="383"/>
      <c r="L41" s="392"/>
    </row>
    <row r="42" spans="1:12" ht="12.75" customHeight="1">
      <c r="A42" s="1"/>
      <c r="B42" s="351"/>
      <c r="C42" s="356" t="s">
        <v>247</v>
      </c>
      <c r="D42" s="356"/>
      <c r="E42" s="356"/>
      <c r="F42" s="364"/>
      <c r="G42" s="371"/>
      <c r="H42" s="371"/>
      <c r="I42" s="371">
        <f>SUM(I24,I38,I40)</f>
        <v>1599547.64</v>
      </c>
      <c r="J42" s="371">
        <f>SUM(J24,J38,J40)</f>
        <v>786393.39</v>
      </c>
      <c r="K42" s="385"/>
      <c r="L42" s="393"/>
    </row>
    <row r="43" spans="2:12" ht="3.75" customHeight="1">
      <c r="B43" s="121"/>
      <c r="C43" s="357"/>
      <c r="D43" s="357"/>
      <c r="E43" s="357"/>
      <c r="F43" s="357"/>
      <c r="G43" s="357"/>
      <c r="H43" s="357"/>
      <c r="I43" s="357"/>
      <c r="J43" s="357"/>
      <c r="K43" s="357"/>
      <c r="L43" s="394"/>
    </row>
    <row r="44" ht="12.75" customHeight="1">
      <c r="C44" s="270" t="s">
        <v>248</v>
      </c>
    </row>
    <row r="45" ht="12.75" customHeight="1">
      <c r="C45" s="270"/>
    </row>
    <row r="46" spans="2:18" ht="15">
      <c r="B46" s="270"/>
      <c r="C46" s="305" t="s">
        <v>22</v>
      </c>
      <c r="D46" s="305"/>
      <c r="E46" s="305"/>
      <c r="F46" s="305"/>
      <c r="G46" s="305"/>
      <c r="H46" s="305"/>
      <c r="I46" s="305"/>
      <c r="J46" s="262"/>
      <c r="K46" s="262"/>
      <c r="L46" s="270"/>
      <c r="M46" s="270"/>
      <c r="N46" s="270"/>
      <c r="O46" s="270"/>
      <c r="P46" s="270"/>
      <c r="Q46" s="270"/>
      <c r="R46" s="270"/>
    </row>
    <row r="47" spans="2:12" ht="12.75" customHeight="1">
      <c r="B47" s="270"/>
      <c r="C47" s="28"/>
      <c r="D47" s="28"/>
      <c r="E47" s="28"/>
      <c r="F47" s="28"/>
      <c r="G47" s="28"/>
      <c r="H47" s="28"/>
      <c r="I47" s="28"/>
      <c r="J47" s="28"/>
      <c r="K47" s="28"/>
      <c r="L47" s="31"/>
    </row>
    <row r="48" spans="2:11" ht="15">
      <c r="B48" s="163"/>
      <c r="C48" s="93"/>
      <c r="D48" s="139"/>
      <c r="E48" s="139"/>
      <c r="F48" s="105"/>
      <c r="G48" s="163"/>
      <c r="H48" s="139"/>
      <c r="I48" s="139"/>
      <c r="J48" s="105"/>
      <c r="K48" s="105"/>
    </row>
    <row r="49" spans="2:11" ht="15">
      <c r="B49" s="163"/>
      <c r="C49" s="133"/>
      <c r="D49" s="140" t="s">
        <v>7</v>
      </c>
      <c r="E49" s="140"/>
      <c r="F49" s="228"/>
      <c r="G49" s="175"/>
      <c r="H49" s="140" t="s">
        <v>9</v>
      </c>
      <c r="I49" s="140"/>
      <c r="J49" s="114"/>
      <c r="K49" s="105"/>
    </row>
    <row r="50" spans="2:11" ht="15">
      <c r="B50" s="163"/>
      <c r="C50" s="134"/>
      <c r="D50" s="82" t="s">
        <v>8</v>
      </c>
      <c r="E50" s="82"/>
      <c r="F50" s="228"/>
      <c r="G50" s="175"/>
      <c r="H50" s="82" t="s">
        <v>10</v>
      </c>
      <c r="I50" s="82"/>
      <c r="J50" s="114"/>
      <c r="K50" s="105"/>
    </row>
    <row r="51" spans="2:12" ht="12.75" customHeight="1">
      <c r="B51" s="270"/>
      <c r="C51" s="358"/>
      <c r="D51" s="360"/>
      <c r="E51" s="360"/>
      <c r="F51" s="365"/>
      <c r="G51" s="365"/>
      <c r="H51" s="360"/>
      <c r="I51" s="360"/>
      <c r="J51" s="272"/>
      <c r="K51" s="319"/>
      <c r="L51" s="319"/>
    </row>
  </sheetData>
  <sheetProtection/>
  <mergeCells count="47">
    <mergeCell ref="D2:I2"/>
    <mergeCell ref="D1:I1"/>
    <mergeCell ref="C47:K47"/>
    <mergeCell ref="D49:E49"/>
    <mergeCell ref="H49:I49"/>
    <mergeCell ref="D50:E50"/>
    <mergeCell ref="H50:I50"/>
    <mergeCell ref="H48:I48"/>
    <mergeCell ref="D48:E48"/>
    <mergeCell ref="D33:E33"/>
    <mergeCell ref="D35:E35"/>
    <mergeCell ref="D36:E36"/>
    <mergeCell ref="C38:E38"/>
    <mergeCell ref="D51:E51"/>
    <mergeCell ref="C46:I46"/>
    <mergeCell ref="H51:I51"/>
    <mergeCell ref="C42:E42"/>
    <mergeCell ref="C43:K43"/>
    <mergeCell ref="D21:E21"/>
    <mergeCell ref="D22:E22"/>
    <mergeCell ref="C40:E40"/>
    <mergeCell ref="C26:E26"/>
    <mergeCell ref="C27:E27"/>
    <mergeCell ref="D28:E28"/>
    <mergeCell ref="D29:E29"/>
    <mergeCell ref="D30:E30"/>
    <mergeCell ref="C32:E32"/>
    <mergeCell ref="D34:E34"/>
    <mergeCell ref="C24:E24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C10:K10"/>
    <mergeCell ref="D3:I3"/>
    <mergeCell ref="D4:I4"/>
    <mergeCell ref="D5:I5"/>
    <mergeCell ref="C6:D6"/>
    <mergeCell ref="E6:J6"/>
    <mergeCell ref="C7:K7"/>
    <mergeCell ref="C8:E8"/>
    <mergeCell ref="C9:K9"/>
  </mergeCells>
  <printOptions/>
  <pageMargins left="0.75" right="0.75" top="1" bottom="1" header="0.5" footer="0.5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2022-11-11T01:33:32Z</cp:lastPrinted>
  <dcterms:created xsi:type="dcterms:W3CDTF">2022-11-11T01:20:30Z</dcterms:created>
  <dcterms:modified xsi:type="dcterms:W3CDTF">2022-11-11T01:33:45Z</dcterms:modified>
  <cp:category/>
  <cp:version/>
  <cp:contentType/>
  <cp:contentStatus/>
</cp:coreProperties>
</file>